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1. Database\01. Aggregated Budgets\2021-22\C. MBRR (detailed schedules)\Municipal Services Summaries\"/>
    </mc:Choice>
  </mc:AlternateContent>
  <bookViews>
    <workbookView xWindow="480" yWindow="60" windowWidth="13275" windowHeight="7170" activeTab="2"/>
  </bookViews>
  <sheets>
    <sheet name="Energy Sources Fin Performance" sheetId="1" r:id="rId1"/>
    <sheet name="Energy Sources Fin Position" sheetId="2" r:id="rId2"/>
    <sheet name="Energy Sources Cash Flow" sheetId="3" r:id="rId3"/>
  </sheets>
  <definedNames>
    <definedName name="_xlnm.Print_Area" localSheetId="2">'Energy Sources Cash Flow'!$A$1:$L$43</definedName>
    <definedName name="_xlnm.Print_Area" localSheetId="0">'Energy Sources Fin Performance'!$A$1:$L$57</definedName>
    <definedName name="_xlnm.Print_Area" localSheetId="1">'Energy Sources Fin Position'!$A$1:$L$54</definedName>
  </definedNames>
  <calcPr calcId="162913" calcMode="manual"/>
</workbook>
</file>

<file path=xl/calcChain.xml><?xml version="1.0" encoding="utf-8"?>
<calcChain xmlns="http://schemas.openxmlformats.org/spreadsheetml/2006/main">
  <c r="C17" i="3" l="1"/>
  <c r="C38" i="3" s="1"/>
  <c r="C40" i="3" s="1"/>
  <c r="D17" i="3"/>
  <c r="E17" i="3"/>
  <c r="F17" i="3"/>
  <c r="F38" i="3" s="1"/>
  <c r="F40" i="3" s="1"/>
  <c r="G17" i="3"/>
  <c r="G38" i="3" s="1"/>
  <c r="G40" i="3" s="1"/>
  <c r="H17" i="3"/>
  <c r="I17" i="3"/>
  <c r="J17" i="3"/>
  <c r="J38" i="3" s="1"/>
  <c r="J40" i="3" s="1"/>
  <c r="K17" i="3"/>
  <c r="K38" i="3" s="1"/>
  <c r="K40" i="3" s="1"/>
  <c r="L17" i="3"/>
  <c r="C27" i="3"/>
  <c r="D27" i="3"/>
  <c r="E27" i="3"/>
  <c r="F27" i="3"/>
  <c r="G27" i="3"/>
  <c r="H27" i="3"/>
  <c r="I27" i="3"/>
  <c r="J27" i="3"/>
  <c r="K27" i="3"/>
  <c r="L27" i="3"/>
  <c r="C36" i="3"/>
  <c r="D36" i="3"/>
  <c r="E36" i="3"/>
  <c r="F36" i="3"/>
  <c r="G36" i="3"/>
  <c r="H36" i="3"/>
  <c r="I36" i="3"/>
  <c r="J36" i="3"/>
  <c r="K36" i="3"/>
  <c r="L36" i="3"/>
  <c r="D38" i="3"/>
  <c r="D40" i="3" s="1"/>
  <c r="E38" i="3"/>
  <c r="E40" i="3" s="1"/>
  <c r="H38" i="3"/>
  <c r="H40" i="3" s="1"/>
  <c r="I38" i="3"/>
  <c r="L38" i="3"/>
  <c r="L40" i="3"/>
  <c r="C12" i="2" l="1"/>
  <c r="D12" i="2"/>
  <c r="E12" i="2"/>
  <c r="F12" i="2"/>
  <c r="G12" i="2"/>
  <c r="H12" i="2"/>
  <c r="I12" i="2"/>
  <c r="J12" i="2"/>
  <c r="K12" i="2"/>
  <c r="L12" i="2"/>
  <c r="C24" i="2"/>
  <c r="C25" i="2" s="1"/>
  <c r="C42" i="2" s="1"/>
  <c r="D24" i="2"/>
  <c r="E24" i="2"/>
  <c r="F24" i="2"/>
  <c r="F25" i="2" s="1"/>
  <c r="F42" i="2" s="1"/>
  <c r="G24" i="2"/>
  <c r="G25" i="2" s="1"/>
  <c r="G42" i="2" s="1"/>
  <c r="H24" i="2"/>
  <c r="I24" i="2"/>
  <c r="J24" i="2"/>
  <c r="J25" i="2" s="1"/>
  <c r="J42" i="2" s="1"/>
  <c r="K24" i="2"/>
  <c r="K25" i="2" s="1"/>
  <c r="K42" i="2" s="1"/>
  <c r="L24" i="2"/>
  <c r="D25" i="2"/>
  <c r="E25" i="2"/>
  <c r="H25" i="2"/>
  <c r="I25" i="2"/>
  <c r="L25" i="2"/>
  <c r="C34" i="2"/>
  <c r="D34" i="2"/>
  <c r="E34" i="2"/>
  <c r="F34" i="2"/>
  <c r="G34" i="2"/>
  <c r="H34" i="2"/>
  <c r="I34" i="2"/>
  <c r="J34" i="2"/>
  <c r="K34" i="2"/>
  <c r="L34" i="2"/>
  <c r="C39" i="2"/>
  <c r="D39" i="2"/>
  <c r="D40" i="2" s="1"/>
  <c r="D42" i="2" s="1"/>
  <c r="E39" i="2"/>
  <c r="E40" i="2" s="1"/>
  <c r="E42" i="2" s="1"/>
  <c r="F39" i="2"/>
  <c r="G39" i="2"/>
  <c r="H39" i="2"/>
  <c r="H40" i="2" s="1"/>
  <c r="H42" i="2" s="1"/>
  <c r="I39" i="2"/>
  <c r="I40" i="2" s="1"/>
  <c r="I42" i="2" s="1"/>
  <c r="J39" i="2"/>
  <c r="K39" i="2"/>
  <c r="L39" i="2"/>
  <c r="L40" i="2" s="1"/>
  <c r="L42" i="2" s="1"/>
  <c r="C40" i="2"/>
  <c r="F40" i="2"/>
  <c r="G40" i="2"/>
  <c r="J40" i="2"/>
  <c r="K40" i="2"/>
  <c r="C48" i="2"/>
  <c r="D48" i="2"/>
  <c r="E48" i="2"/>
  <c r="F48" i="2"/>
  <c r="G48" i="2"/>
  <c r="H48" i="2"/>
  <c r="I48" i="2"/>
  <c r="J48" i="2"/>
  <c r="K48" i="2"/>
  <c r="L48" i="2"/>
  <c r="L35" i="1" l="1"/>
  <c r="K35" i="1"/>
  <c r="J35" i="1"/>
  <c r="I35" i="1"/>
  <c r="H35" i="1"/>
  <c r="G35" i="1"/>
  <c r="F35" i="1"/>
  <c r="E35" i="1"/>
  <c r="D35" i="1"/>
  <c r="C35" i="1"/>
  <c r="L21" i="1"/>
  <c r="L37" i="1" s="1"/>
  <c r="L41" i="1" s="1"/>
  <c r="L43" i="1" s="1"/>
  <c r="L45" i="1" s="1"/>
  <c r="L47" i="1" s="1"/>
  <c r="K21" i="1"/>
  <c r="K37" i="1" s="1"/>
  <c r="K41" i="1" s="1"/>
  <c r="K43" i="1" s="1"/>
  <c r="K45" i="1" s="1"/>
  <c r="K47" i="1" s="1"/>
  <c r="J21" i="1"/>
  <c r="J37" i="1" s="1"/>
  <c r="J41" i="1" s="1"/>
  <c r="J43" i="1" s="1"/>
  <c r="J45" i="1" s="1"/>
  <c r="J47" i="1" s="1"/>
  <c r="I21" i="1"/>
  <c r="I37" i="1" s="1"/>
  <c r="I41" i="1" s="1"/>
  <c r="I43" i="1" s="1"/>
  <c r="I45" i="1" s="1"/>
  <c r="I47" i="1" s="1"/>
  <c r="H21" i="1"/>
  <c r="H37" i="1" s="1"/>
  <c r="H41" i="1" s="1"/>
  <c r="H43" i="1" s="1"/>
  <c r="H45" i="1" s="1"/>
  <c r="H47" i="1" s="1"/>
  <c r="G21" i="1"/>
  <c r="G37" i="1" s="1"/>
  <c r="G41" i="1" s="1"/>
  <c r="G43" i="1" s="1"/>
  <c r="G45" i="1" s="1"/>
  <c r="G47" i="1" s="1"/>
  <c r="F21" i="1"/>
  <c r="F37" i="1" s="1"/>
  <c r="F41" i="1" s="1"/>
  <c r="F43" i="1" s="1"/>
  <c r="F45" i="1" s="1"/>
  <c r="F47" i="1" s="1"/>
  <c r="E21" i="1"/>
  <c r="E37" i="1" s="1"/>
  <c r="E41" i="1" s="1"/>
  <c r="E43" i="1" s="1"/>
  <c r="E45" i="1" s="1"/>
  <c r="E47" i="1" s="1"/>
  <c r="D21" i="1"/>
  <c r="D37" i="1" s="1"/>
  <c r="D41" i="1" s="1"/>
  <c r="D43" i="1" s="1"/>
  <c r="D45" i="1" s="1"/>
  <c r="D47" i="1" s="1"/>
  <c r="C21" i="1"/>
  <c r="C37" i="1" s="1"/>
  <c r="C41" i="1" s="1"/>
  <c r="C43" i="1" s="1"/>
  <c r="C45" i="1" s="1"/>
  <c r="C47" i="1" s="1"/>
</calcChain>
</file>

<file path=xl/sharedStrings.xml><?xml version="1.0" encoding="utf-8"?>
<sst xmlns="http://schemas.openxmlformats.org/spreadsheetml/2006/main" count="319" uniqueCount="150">
  <si>
    <t>Summary - Table A4 Budgeted Financial Performance ( Energy sources                                     ) for 4th Quarter ended 30 June 2021 (Figures Finalised as at 2021/08/25)</t>
  </si>
  <si>
    <t>Description</t>
  </si>
  <si>
    <t>Ref</t>
  </si>
  <si>
    <t>2017/18</t>
  </si>
  <si>
    <t>2018/19</t>
  </si>
  <si>
    <t>2019/20</t>
  </si>
  <si>
    <t>Current year 2020/21</t>
  </si>
  <si>
    <t>2021/22 Medium Term Revenue &amp; Expenditure Framework</t>
  </si>
  <si>
    <t>R thousands</t>
  </si>
  <si>
    <t>1</t>
  </si>
  <si>
    <t>Audited Outcome</t>
  </si>
  <si>
    <t>Original Budget</t>
  </si>
  <si>
    <t>Adjusted Budget</t>
  </si>
  <si>
    <t>Full Year Forecast</t>
  </si>
  <si>
    <t>Pre-audit Outcome</t>
  </si>
  <si>
    <t>Budget Year 2021/22</t>
  </si>
  <si>
    <t>Budget Year 2022/23</t>
  </si>
  <si>
    <t>Budget Year 2023/24</t>
  </si>
  <si>
    <t>Revenue By Source</t>
  </si>
  <si>
    <t xml:space="preserve"> </t>
  </si>
  <si>
    <t>Property rates</t>
  </si>
  <si>
    <t>2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</si>
  <si>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</si>
  <si>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</si>
  <si>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</si>
  <si>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</si>
  <si>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</si>
  <si>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</si>
  <si>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</si>
  <si>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</si>
  <si>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</si>
  <si>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</si>
  <si>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</si>
  <si>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</si>
  <si>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</si>
  <si>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</t>
  </si>
  <si>
    <t>Total Revenue (excluding capital transfers and contributions)</t>
  </si>
  <si>
    <t/>
  </si>
  <si>
    <t>Expenditure By Type</t>
  </si>
  <si>
    <t>Employee related costs</t>
  </si>
  <si>
    <t>Remuneration of councillors</t>
  </si>
  <si>
    <t>Debt impairment</t>
  </si>
  <si>
    <t>3</t>
  </si>
  <si>
    <t>Depreciation and asset impairment</t>
  </si>
  <si>
    <t>Finance charges</t>
  </si>
  <si>
    <t>Bulk purchases - electricity</t>
  </si>
  <si>
    <t>Inventory consumed</t>
  </si>
  <si>
    <t>8</t>
  </si>
  <si>
    <t>Contracted services</t>
  </si>
  <si>
    <t>Other expenditure</t>
  </si>
  <si>
    <t>4,5</t>
  </si>
  <si>
    <t>Losses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</si>
  <si>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</si>
  <si>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</si>
  <si>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</si>
  <si>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</si>
  <si>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6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</si>
  <si>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</si>
  <si>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</si>
  <si>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</si>
  <si>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</si>
  <si>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</si>
  <si>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</si>
  <si>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</si>
  <si>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7</t>
  </si>
  <si>
    <t>Surplus/(Deficit) for the year</t>
  </si>
  <si>
    <t>References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</si>
  <si>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</si>
  <si>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</si>
  <si>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</si>
  <si>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</si>
  <si>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</si>
  <si>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</si>
  <si>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</si>
  <si>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</si>
  <si>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5. Net assets must balance with Total Community Wealth/Equity</t>
  </si>
  <si>
    <t>4. Detail to be provided in Table SA3. Includes reserves to be funded by statute.</t>
  </si>
  <si>
    <t>3. Include 'Construction-work-in-progress' (disclosed separately in annual financial statements)</t>
  </si>
  <si>
    <t>2. Include completed low cost housing to be transferred to beneficiaries within 12 months</t>
  </si>
  <si>
    <t>1. Detail to be provided in Table SA3</t>
  </si>
  <si>
    <t>5</t>
  </si>
  <si>
    <t>TOTAL COMMUNITY WEALTH/EQUITY</t>
  </si>
  <si>
    <t>4</t>
  </si>
  <si>
    <t>Reserves</t>
  </si>
  <si>
    <t>Accumulated Surplus/(Deficit)</t>
  </si>
  <si>
    <t>COMMUNITY WEALTH/EQUITY</t>
  </si>
  <si>
    <t>NET ASSETS</t>
  </si>
  <si>
    <t>TOTAL LIABILITIES</t>
  </si>
  <si>
    <t>Total non current liabilities</t>
  </si>
  <si>
    <t>Provisions</t>
  </si>
  <si>
    <t>Financial liabilities</t>
  </si>
  <si>
    <t>Non current liabilities</t>
  </si>
  <si>
    <t>Total current liabilities</t>
  </si>
  <si>
    <t>Trade and other payables</t>
  </si>
  <si>
    <t>Consumer deposits</t>
  </si>
  <si>
    <t>Borrowing</t>
  </si>
  <si>
    <t>Bank overdraft</t>
  </si>
  <si>
    <t>Current liabilities</t>
  </si>
  <si>
    <t>LIABILITIES</t>
  </si>
  <si>
    <t>TOTAL ASSETS</t>
  </si>
  <si>
    <t>Total non current assets</t>
  </si>
  <si>
    <t>Other non-current assets</t>
  </si>
  <si>
    <t>Intangible</t>
  </si>
  <si>
    <t>Biological</t>
  </si>
  <si>
    <t>Property, plant and equipment</t>
  </si>
  <si>
    <t>Investment in Associate</t>
  </si>
  <si>
    <t>Investment property</t>
  </si>
  <si>
    <t>Investments</t>
  </si>
  <si>
    <t>Long-term receivables</t>
  </si>
  <si>
    <t>Non current assets</t>
  </si>
  <si>
    <t>Total current assets</t>
  </si>
  <si>
    <t>Inventory</t>
  </si>
  <si>
    <t>Current portion of long-term receivables</t>
  </si>
  <si>
    <t>Other debtors</t>
  </si>
  <si>
    <t>Consumer debtors</t>
  </si>
  <si>
    <t>Call deposits and investments</t>
  </si>
  <si>
    <t>Cash</t>
  </si>
  <si>
    <t>Current assets</t>
  </si>
  <si>
    <t>ASSETS</t>
  </si>
  <si>
    <t>Summary - Table A6 Budgeted Financial Position ( Energy sources                                     ) for 4th Quarter ended 30 June 2021 (Figures Finalised as at 2021/08/25)</t>
  </si>
  <si>
    <t>2. Cash equivalents includes investments with maturities of 3 months or less</t>
  </si>
  <si>
    <t>1. Local/District municipalities to include transfers from/to District/Local Municipalities</t>
  </si>
  <si>
    <t>Cash/cash equivalents at the year end:</t>
  </si>
  <si>
    <t>Cash/cash equivalents at the year begin:</t>
  </si>
  <si>
    <t>NET INCREASE/ (DECREASE) IN CASH HELD</t>
  </si>
  <si>
    <t>NET CASH FROM/(USED) FINANCING ACTIVITIES</t>
  </si>
  <si>
    <t>Repayment of borrowing</t>
  </si>
  <si>
    <t>Payments</t>
  </si>
  <si>
    <t>Increase (decrease) in consumer deposits</t>
  </si>
  <si>
    <t>Borrowing long term/refinancing</t>
  </si>
  <si>
    <t>Short term loans</t>
  </si>
  <si>
    <t>Receipts</t>
  </si>
  <si>
    <t>CASH FLOWS FROM FINANCING ACTIVITIES</t>
  </si>
  <si>
    <t>NET CASH FROM/(USED) INVESTING ACTIVITIES</t>
  </si>
  <si>
    <t>Capital assets</t>
  </si>
  <si>
    <t>Decrease (increase) in non-current investments</t>
  </si>
  <si>
    <t>Decrease (increase) in non-current receivables</t>
  </si>
  <si>
    <t>Decrease (Increase) in non-current debtors (not used)</t>
  </si>
  <si>
    <t>Proceeds on disposal of PPE</t>
  </si>
  <si>
    <t>CASH FLOWS FROM INVESTING ACTIVITIES</t>
  </si>
  <si>
    <t>NET CASH FROM/(USED) OPERATING ACTIVITIES</t>
  </si>
  <si>
    <t>Transfers and Grants</t>
  </si>
  <si>
    <t>Suppliers and employees</t>
  </si>
  <si>
    <t>Dividends</t>
  </si>
  <si>
    <t>Interest</t>
  </si>
  <si>
    <t>Transfers and Subsidies - Capital</t>
  </si>
  <si>
    <t>Transfers and Subsidies - Operational</t>
  </si>
  <si>
    <t>Service charges</t>
  </si>
  <si>
    <t>CASH FLOW FROM OPERATING ACTIVITIES</t>
  </si>
  <si>
    <t>Summary - Table A7 Budgeted Cash Flows ( Energy sources                                     ) for 4th Quarter ended 30 June 2021 (Figures Finalised as at 2021/08/25)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</si>
</sst>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,_);_(* \(#,##0,\);_(* &quot;- &quot;?_);_(@_)"/>
  </numFmts>
  <fonts count="9" x14ac:knownFonts="1">
    <font>
      <sz val="10"/>
      <color rgb="FF000000"/>
      <name val="ARIAL"/>
    </font>
    <font>
      <sz val="10"/>
      <color rgb="FF000000"/>
      <name val="ARIAL"/>
    </font>
    <font>
      <b/>
      <sz val="10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sz val="8"/>
      <name val="Arial Narrow"/>
      <family val="2"/>
    </font>
    <font>
      <u/>
      <sz val="8"/>
      <name val="Arial Narrow"/>
      <family val="2"/>
    </font>
    <font>
      <i/>
      <u/>
      <sz val="8"/>
      <name val="Arial Narrow"/>
      <family val="2"/>
    </font>
    <font>
      <i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7" fillId="0" borderId="0" xfId="0" applyNumberFormat="1" applyFont="1" applyBorder="1" applyProtection="1"/>
    <xf numFmtId="0" fontId="5" fillId="0" borderId="0" xfId="0" applyFont="1"/>
    <xf numFmtId="0" fontId="8" fillId="0" borderId="0" xfId="0" applyNumberFormat="1" applyFont="1" applyBorder="1" applyProtection="1"/>
    <xf numFmtId="165" fontId="5" fillId="0" borderId="16" xfId="0" applyNumberFormat="1" applyFont="1" applyFill="1" applyBorder="1" applyProtection="1"/>
    <xf numFmtId="165" fontId="5" fillId="0" borderId="17" xfId="0" applyNumberFormat="1" applyFont="1" applyFill="1" applyBorder="1" applyProtection="1"/>
    <xf numFmtId="165" fontId="5" fillId="0" borderId="18" xfId="0" applyNumberFormat="1" applyFont="1" applyFill="1" applyBorder="1" applyProtection="1"/>
    <xf numFmtId="165" fontId="5" fillId="0" borderId="19" xfId="0" applyNumberFormat="1" applyFont="1" applyFill="1" applyBorder="1" applyProtection="1"/>
    <xf numFmtId="165" fontId="5" fillId="0" borderId="0" xfId="0" applyNumberFormat="1" applyFont="1" applyFill="1" applyBorder="1" applyProtection="1"/>
    <xf numFmtId="165" fontId="5" fillId="0" borderId="20" xfId="0" applyNumberFormat="1" applyFont="1" applyFill="1" applyBorder="1" applyProtection="1"/>
    <xf numFmtId="165" fontId="5" fillId="0" borderId="22" xfId="0" applyNumberFormat="1" applyFont="1" applyFill="1" applyBorder="1" applyProtection="1"/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4" fillId="0" borderId="11" xfId="0" applyNumberFormat="1" applyFont="1" applyBorder="1" applyProtection="1"/>
    <xf numFmtId="0" fontId="5" fillId="0" borderId="3" xfId="0" applyFont="1" applyBorder="1" applyAlignment="1" applyProtection="1">
      <alignment horizontal="center"/>
    </xf>
    <xf numFmtId="165" fontId="3" fillId="0" borderId="3" xfId="0" applyNumberFormat="1" applyFont="1" applyBorder="1" applyAlignment="1" applyProtection="1">
      <alignment horizontal="center"/>
    </xf>
    <xf numFmtId="165" fontId="3" fillId="0" borderId="12" xfId="0" applyNumberFormat="1" applyFont="1" applyBorder="1" applyAlignment="1" applyProtection="1">
      <alignment horizontal="center"/>
    </xf>
    <xf numFmtId="165" fontId="3" fillId="0" borderId="13" xfId="0" applyNumberFormat="1" applyFont="1" applyBorder="1" applyAlignment="1" applyProtection="1">
      <alignment horizontal="center"/>
    </xf>
    <xf numFmtId="165" fontId="3" fillId="0" borderId="14" xfId="0" applyNumberFormat="1" applyFont="1" applyBorder="1" applyAlignment="1" applyProtection="1">
      <alignment horizontal="center"/>
    </xf>
    <xf numFmtId="165" fontId="3" fillId="0" borderId="15" xfId="0" applyNumberFormat="1" applyFont="1" applyBorder="1" applyAlignment="1" applyProtection="1">
      <alignment horizontal="center"/>
    </xf>
    <xf numFmtId="165" fontId="3" fillId="0" borderId="2" xfId="0" applyNumberFormat="1" applyFont="1" applyBorder="1" applyAlignment="1" applyProtection="1">
      <alignment horizontal="center"/>
    </xf>
    <xf numFmtId="0" fontId="5" fillId="0" borderId="11" xfId="0" applyNumberFormat="1" applyFont="1" applyBorder="1" applyAlignment="1" applyProtection="1">
      <alignment horizontal="left" indent="1"/>
    </xf>
    <xf numFmtId="0" fontId="5" fillId="0" borderId="16" xfId="0" applyFont="1" applyFill="1" applyBorder="1" applyAlignment="1" applyProtection="1">
      <alignment horizontal="center"/>
    </xf>
    <xf numFmtId="165" fontId="5" fillId="0" borderId="21" xfId="0" applyNumberFormat="1" applyFont="1" applyFill="1" applyBorder="1" applyProtection="1"/>
    <xf numFmtId="0" fontId="5" fillId="0" borderId="11" xfId="0" applyNumberFormat="1" applyFont="1" applyFill="1" applyBorder="1" applyAlignment="1" applyProtection="1">
      <alignment horizontal="left" indent="1"/>
    </xf>
    <xf numFmtId="165" fontId="5" fillId="0" borderId="19" xfId="0" applyNumberFormat="1" applyFont="1" applyBorder="1" applyProtection="1"/>
    <xf numFmtId="165" fontId="5" fillId="0" borderId="0" xfId="0" applyNumberFormat="1" applyFont="1" applyBorder="1" applyProtection="1"/>
    <xf numFmtId="165" fontId="5" fillId="0" borderId="16" xfId="0" applyNumberFormat="1" applyFont="1" applyBorder="1" applyProtection="1"/>
    <xf numFmtId="165" fontId="5" fillId="0" borderId="22" xfId="0" applyNumberFormat="1" applyFont="1" applyBorder="1" applyProtection="1"/>
    <xf numFmtId="165" fontId="5" fillId="0" borderId="20" xfId="0" applyNumberFormat="1" applyFont="1" applyBorder="1" applyProtection="1"/>
    <xf numFmtId="0" fontId="5" fillId="0" borderId="16" xfId="0" applyFont="1" applyBorder="1" applyAlignment="1" applyProtection="1">
      <alignment horizontal="center"/>
    </xf>
    <xf numFmtId="165" fontId="5" fillId="0" borderId="23" xfId="0" applyNumberFormat="1" applyFont="1" applyFill="1" applyBorder="1" applyProtection="1"/>
    <xf numFmtId="0" fontId="3" fillId="0" borderId="24" xfId="0" applyNumberFormat="1" applyFont="1" applyBorder="1" applyAlignment="1" applyProtection="1">
      <alignment horizontal="left" vertical="top" wrapText="1"/>
    </xf>
    <xf numFmtId="0" fontId="5" fillId="0" borderId="25" xfId="0" applyFont="1" applyBorder="1" applyAlignment="1" applyProtection="1">
      <alignment horizontal="center" vertical="top"/>
    </xf>
    <xf numFmtId="165" fontId="3" fillId="0" borderId="25" xfId="0" applyNumberFormat="1" applyFont="1" applyBorder="1" applyAlignment="1" applyProtection="1">
      <alignment vertical="top"/>
    </xf>
    <xf numFmtId="165" fontId="3" fillId="0" borderId="26" xfId="0" applyNumberFormat="1" applyFont="1" applyBorder="1" applyAlignment="1" applyProtection="1">
      <alignment vertical="top"/>
    </xf>
    <xf numFmtId="165" fontId="3" fillId="0" borderId="27" xfId="0" applyNumberFormat="1" applyFont="1" applyBorder="1" applyAlignment="1" applyProtection="1">
      <alignment vertical="top"/>
    </xf>
    <xf numFmtId="165" fontId="3" fillId="0" borderId="28" xfId="0" applyNumberFormat="1" applyFont="1" applyBorder="1" applyAlignment="1" applyProtection="1">
      <alignment vertical="top"/>
    </xf>
    <xf numFmtId="165" fontId="3" fillId="0" borderId="29" xfId="0" applyNumberFormat="1" applyFont="1" applyBorder="1" applyAlignment="1" applyProtection="1">
      <alignment vertical="top"/>
    </xf>
    <xf numFmtId="165" fontId="3" fillId="0" borderId="30" xfId="0" applyNumberFormat="1" applyFont="1" applyBorder="1" applyAlignment="1" applyProtection="1">
      <alignment vertical="top"/>
    </xf>
    <xf numFmtId="0" fontId="5" fillId="0" borderId="11" xfId="0" applyNumberFormat="1" applyFont="1" applyBorder="1" applyProtection="1"/>
    <xf numFmtId="165" fontId="5" fillId="0" borderId="21" xfId="0" applyNumberFormat="1" applyFont="1" applyBorder="1" applyProtection="1"/>
    <xf numFmtId="0" fontId="6" fillId="0" borderId="16" xfId="0" applyFont="1" applyBorder="1" applyAlignment="1" applyProtection="1">
      <alignment horizontal="center"/>
    </xf>
    <xf numFmtId="0" fontId="3" fillId="0" borderId="24" xfId="0" applyNumberFormat="1" applyFont="1" applyBorder="1" applyAlignment="1" applyProtection="1">
      <alignment vertical="top"/>
    </xf>
    <xf numFmtId="165" fontId="3" fillId="0" borderId="31" xfId="0" applyNumberFormat="1" applyFont="1" applyBorder="1" applyProtection="1"/>
    <xf numFmtId="165" fontId="3" fillId="0" borderId="32" xfId="0" applyNumberFormat="1" applyFont="1" applyBorder="1" applyProtection="1"/>
    <xf numFmtId="165" fontId="3" fillId="0" borderId="33" xfId="0" applyNumberFormat="1" applyFont="1" applyBorder="1" applyProtection="1"/>
    <xf numFmtId="165" fontId="3" fillId="0" borderId="34" xfId="0" applyNumberFormat="1" applyFont="1" applyBorder="1" applyProtection="1"/>
    <xf numFmtId="165" fontId="3" fillId="0" borderId="35" xfId="0" applyNumberFormat="1" applyFont="1" applyBorder="1" applyProtection="1"/>
    <xf numFmtId="0" fontId="3" fillId="0" borderId="11" xfId="0" applyNumberFormat="1" applyFont="1" applyBorder="1" applyProtection="1"/>
    <xf numFmtId="165" fontId="3" fillId="0" borderId="16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0" xfId="0" applyNumberFormat="1" applyFont="1" applyBorder="1" applyProtection="1"/>
    <xf numFmtId="165" fontId="3" fillId="0" borderId="22" xfId="0" applyNumberFormat="1" applyFont="1" applyBorder="1" applyProtection="1"/>
    <xf numFmtId="165" fontId="3" fillId="0" borderId="20" xfId="0" applyNumberFormat="1" applyFont="1" applyBorder="1" applyProtection="1"/>
    <xf numFmtId="0" fontId="5" fillId="0" borderId="11" xfId="0" applyNumberFormat="1" applyFont="1" applyBorder="1" applyAlignment="1" applyProtection="1">
      <alignment horizontal="left" vertical="top" wrapText="1" indent="1"/>
    </xf>
    <xf numFmtId="165" fontId="5" fillId="0" borderId="16" xfId="1" applyNumberFormat="1" applyFont="1" applyFill="1" applyBorder="1" applyProtection="1"/>
    <xf numFmtId="165" fontId="3" fillId="0" borderId="0" xfId="1" applyNumberFormat="1" applyFont="1" applyFill="1" applyBorder="1" applyProtection="1"/>
    <xf numFmtId="165" fontId="3" fillId="0" borderId="16" xfId="1" applyNumberFormat="1" applyFont="1" applyFill="1" applyBorder="1" applyProtection="1"/>
    <xf numFmtId="165" fontId="3" fillId="0" borderId="19" xfId="1" applyNumberFormat="1" applyFont="1" applyFill="1" applyBorder="1" applyProtection="1"/>
    <xf numFmtId="165" fontId="3" fillId="0" borderId="20" xfId="1" applyNumberFormat="1" applyFont="1" applyFill="1" applyBorder="1" applyProtection="1"/>
    <xf numFmtId="0" fontId="3" fillId="0" borderId="11" xfId="0" applyNumberFormat="1" applyFont="1" applyBorder="1" applyAlignment="1" applyProtection="1">
      <alignment horizontal="left" wrapText="1"/>
    </xf>
    <xf numFmtId="165" fontId="3" fillId="0" borderId="31" xfId="0" applyNumberFormat="1" applyFont="1" applyFill="1" applyBorder="1" applyAlignment="1" applyProtection="1">
      <alignment vertical="top"/>
    </xf>
    <xf numFmtId="165" fontId="3" fillId="0" borderId="32" xfId="0" applyNumberFormat="1" applyFont="1" applyFill="1" applyBorder="1" applyAlignment="1" applyProtection="1">
      <alignment vertical="top"/>
    </xf>
    <xf numFmtId="165" fontId="3" fillId="0" borderId="33" xfId="0" applyNumberFormat="1" applyFont="1" applyFill="1" applyBorder="1" applyAlignment="1" applyProtection="1">
      <alignment vertical="top"/>
    </xf>
    <xf numFmtId="165" fontId="3" fillId="0" borderId="34" xfId="0" applyNumberFormat="1" applyFont="1" applyFill="1" applyBorder="1" applyAlignment="1" applyProtection="1">
      <alignment vertical="top"/>
    </xf>
    <xf numFmtId="165" fontId="3" fillId="0" borderId="35" xfId="0" applyNumberFormat="1" applyFont="1" applyFill="1" applyBorder="1" applyAlignment="1" applyProtection="1">
      <alignment vertical="top"/>
    </xf>
    <xf numFmtId="165" fontId="5" fillId="0" borderId="19" xfId="1" applyNumberFormat="1" applyFont="1" applyFill="1" applyBorder="1" applyProtection="1"/>
    <xf numFmtId="165" fontId="5" fillId="0" borderId="0" xfId="1" applyNumberFormat="1" applyFont="1" applyFill="1" applyBorder="1" applyProtection="1"/>
    <xf numFmtId="165" fontId="5" fillId="0" borderId="22" xfId="1" applyNumberFormat="1" applyFont="1" applyFill="1" applyBorder="1" applyProtection="1"/>
    <xf numFmtId="165" fontId="5" fillId="0" borderId="20" xfId="1" applyNumberFormat="1" applyFont="1" applyFill="1" applyBorder="1" applyProtection="1"/>
    <xf numFmtId="0" fontId="3" fillId="0" borderId="11" xfId="0" applyNumberFormat="1" applyFont="1" applyBorder="1" applyAlignment="1" applyProtection="1">
      <alignment wrapText="1"/>
    </xf>
    <xf numFmtId="165" fontId="3" fillId="0" borderId="31" xfId="0" applyNumberFormat="1" applyFont="1" applyFill="1" applyBorder="1" applyProtection="1"/>
    <xf numFmtId="165" fontId="3" fillId="0" borderId="32" xfId="0" applyNumberFormat="1" applyFont="1" applyFill="1" applyBorder="1" applyProtection="1"/>
    <xf numFmtId="165" fontId="3" fillId="0" borderId="33" xfId="0" applyNumberFormat="1" applyFont="1" applyFill="1" applyBorder="1" applyProtection="1"/>
    <xf numFmtId="165" fontId="3" fillId="0" borderId="34" xfId="0" applyNumberFormat="1" applyFont="1" applyFill="1" applyBorder="1" applyProtection="1"/>
    <xf numFmtId="165" fontId="3" fillId="0" borderId="35" xfId="0" applyNumberFormat="1" applyFont="1" applyFill="1" applyBorder="1" applyProtection="1"/>
    <xf numFmtId="165" fontId="5" fillId="0" borderId="36" xfId="1" applyNumberFormat="1" applyFont="1" applyFill="1" applyBorder="1" applyProtection="1"/>
    <xf numFmtId="0" fontId="5" fillId="0" borderId="11" xfId="0" applyNumberFormat="1" applyFont="1" applyBorder="1" applyAlignment="1" applyProtection="1">
      <alignment horizontal="left" wrapText="1" indent="1"/>
    </xf>
    <xf numFmtId="0" fontId="3" fillId="0" borderId="37" xfId="0" applyNumberFormat="1" applyFont="1" applyBorder="1" applyProtection="1"/>
    <xf numFmtId="0" fontId="5" fillId="0" borderId="38" xfId="0" applyFont="1" applyBorder="1" applyAlignment="1" applyProtection="1">
      <alignment horizontal="center"/>
    </xf>
    <xf numFmtId="165" fontId="3" fillId="0" borderId="38" xfId="0" applyNumberFormat="1" applyFont="1" applyFill="1" applyBorder="1" applyProtection="1"/>
    <xf numFmtId="165" fontId="3" fillId="0" borderId="38" xfId="0" applyNumberFormat="1" applyFont="1" applyBorder="1" applyProtection="1"/>
    <xf numFmtId="165" fontId="3" fillId="0" borderId="39" xfId="0" applyNumberFormat="1" applyFont="1" applyFill="1" applyBorder="1" applyProtection="1"/>
    <xf numFmtId="165" fontId="3" fillId="0" borderId="40" xfId="0" applyNumberFormat="1" applyFont="1" applyFill="1" applyBorder="1" applyProtection="1"/>
    <xf numFmtId="165" fontId="3" fillId="0" borderId="41" xfId="0" applyNumberFormat="1" applyFont="1" applyBorder="1" applyProtection="1"/>
    <xf numFmtId="165" fontId="3" fillId="0" borderId="42" xfId="0" applyNumberFormat="1" applyFont="1" applyBorder="1" applyProtection="1"/>
    <xf numFmtId="165" fontId="3" fillId="0" borderId="37" xfId="0" applyNumberFormat="1" applyFont="1" applyBorder="1" applyProtection="1"/>
    <xf numFmtId="165" fontId="3" fillId="0" borderId="39" xfId="0" applyNumberFormat="1" applyFont="1" applyBorder="1" applyProtection="1"/>
    <xf numFmtId="0" fontId="5" fillId="0" borderId="0" xfId="0" applyFont="1" applyProtection="1"/>
    <xf numFmtId="0" fontId="8" fillId="0" borderId="0" xfId="0" applyFont="1" applyBorder="1" applyProtection="1"/>
    <xf numFmtId="0" fontId="5" fillId="0" borderId="0" xfId="0" applyFont="1" applyBorder="1" applyProtection="1"/>
    <xf numFmtId="0" fontId="2" fillId="0" borderId="1" xfId="0" applyFont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165" fontId="3" fillId="0" borderId="41" xfId="0" applyNumberFormat="1" applyFont="1" applyFill="1" applyBorder="1" applyProtection="1"/>
    <xf numFmtId="165" fontId="3" fillId="0" borderId="37" xfId="0" applyNumberFormat="1" applyFont="1" applyFill="1" applyBorder="1" applyProtection="1"/>
    <xf numFmtId="165" fontId="3" fillId="0" borderId="42" xfId="0" applyNumberFormat="1" applyFont="1" applyFill="1" applyBorder="1" applyProtection="1"/>
    <xf numFmtId="0" fontId="5" fillId="0" borderId="38" xfId="0" applyFont="1" applyFill="1" applyBorder="1" applyAlignment="1" applyProtection="1">
      <alignment horizontal="center"/>
    </xf>
    <xf numFmtId="0" fontId="3" fillId="0" borderId="42" xfId="0" applyFont="1" applyFill="1" applyBorder="1" applyProtection="1"/>
    <xf numFmtId="165" fontId="5" fillId="0" borderId="11" xfId="0" applyNumberFormat="1" applyFont="1" applyFill="1" applyBorder="1" applyProtection="1"/>
    <xf numFmtId="0" fontId="5" fillId="0" borderId="11" xfId="0" applyFont="1" applyFill="1" applyBorder="1" applyAlignment="1" applyProtection="1">
      <alignment horizontal="left" indent="1"/>
    </xf>
    <xf numFmtId="0" fontId="3" fillId="0" borderId="11" xfId="0" applyFont="1" applyFill="1" applyBorder="1" applyProtection="1"/>
    <xf numFmtId="0" fontId="5" fillId="0" borderId="11" xfId="0" applyFont="1" applyFill="1" applyBorder="1" applyProtection="1"/>
    <xf numFmtId="165" fontId="3" fillId="0" borderId="10" xfId="0" applyNumberFormat="1" applyFont="1" applyFill="1" applyBorder="1" applyProtection="1"/>
    <xf numFmtId="165" fontId="3" fillId="0" borderId="9" xfId="0" applyNumberFormat="1" applyFont="1" applyFill="1" applyBorder="1" applyProtection="1"/>
    <xf numFmtId="165" fontId="3" fillId="0" borderId="43" xfId="0" applyNumberFormat="1" applyFont="1" applyFill="1" applyBorder="1" applyProtection="1"/>
    <xf numFmtId="165" fontId="3" fillId="0" borderId="1" xfId="0" applyNumberFormat="1" applyFont="1" applyFill="1" applyBorder="1" applyProtection="1"/>
    <xf numFmtId="165" fontId="3" fillId="0" borderId="8" xfId="0" applyNumberFormat="1" applyFont="1" applyFill="1" applyBorder="1" applyProtection="1"/>
    <xf numFmtId="0" fontId="5" fillId="0" borderId="9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165" fontId="3" fillId="0" borderId="28" xfId="0" applyNumberFormat="1" applyFont="1" applyFill="1" applyBorder="1" applyProtection="1"/>
    <xf numFmtId="165" fontId="3" fillId="0" borderId="25" xfId="0" applyNumberFormat="1" applyFont="1" applyFill="1" applyBorder="1" applyProtection="1"/>
    <xf numFmtId="165" fontId="3" fillId="0" borderId="44" xfId="0" applyNumberFormat="1" applyFont="1" applyFill="1" applyBorder="1" applyProtection="1"/>
    <xf numFmtId="165" fontId="3" fillId="0" borderId="27" xfId="0" applyNumberFormat="1" applyFont="1" applyFill="1" applyBorder="1" applyProtection="1"/>
    <xf numFmtId="165" fontId="3" fillId="0" borderId="24" xfId="0" applyNumberFormat="1" applyFont="1" applyFill="1" applyBorder="1" applyProtection="1"/>
    <xf numFmtId="0" fontId="5" fillId="0" borderId="25" xfId="0" applyFont="1" applyFill="1" applyBorder="1" applyAlignment="1" applyProtection="1">
      <alignment horizontal="center"/>
    </xf>
    <xf numFmtId="0" fontId="3" fillId="0" borderId="24" xfId="0" applyFont="1" applyFill="1" applyBorder="1" applyProtection="1"/>
    <xf numFmtId="165" fontId="3" fillId="0" borderId="45" xfId="0" applyNumberFormat="1" applyFont="1" applyFill="1" applyBorder="1" applyProtection="1"/>
    <xf numFmtId="165" fontId="3" fillId="0" borderId="46" xfId="0" applyNumberFormat="1" applyFont="1" applyFill="1" applyBorder="1" applyProtection="1"/>
    <xf numFmtId="165" fontId="3" fillId="0" borderId="47" xfId="0" applyNumberFormat="1" applyFont="1" applyFill="1" applyBorder="1" applyProtection="1"/>
    <xf numFmtId="0" fontId="5" fillId="0" borderId="48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165" fontId="5" fillId="0" borderId="21" xfId="1" applyNumberFormat="1" applyFont="1" applyFill="1" applyBorder="1" applyProtection="1"/>
    <xf numFmtId="165" fontId="5" fillId="0" borderId="18" xfId="1" applyNumberFormat="1" applyFont="1" applyFill="1" applyBorder="1" applyProtection="1"/>
    <xf numFmtId="165" fontId="5" fillId="0" borderId="11" xfId="1" applyNumberFormat="1" applyFont="1" applyFill="1" applyBorder="1" applyProtection="1"/>
    <xf numFmtId="165" fontId="3" fillId="0" borderId="12" xfId="0" applyNumberFormat="1" applyFont="1" applyFill="1" applyBorder="1" applyAlignment="1" applyProtection="1">
      <alignment horizontal="center"/>
    </xf>
    <xf numFmtId="165" fontId="3" fillId="0" borderId="3" xfId="0" applyNumberFormat="1" applyFont="1" applyFill="1" applyBorder="1" applyAlignment="1" applyProtection="1">
      <alignment horizontal="center"/>
    </xf>
    <xf numFmtId="165" fontId="3" fillId="0" borderId="2" xfId="0" applyNumberFormat="1" applyFont="1" applyFill="1" applyBorder="1" applyAlignment="1" applyProtection="1">
      <alignment horizontal="center"/>
    </xf>
    <xf numFmtId="165" fontId="3" fillId="0" borderId="15" xfId="0" applyNumberFormat="1" applyFont="1" applyFill="1" applyBorder="1" applyAlignment="1" applyProtection="1">
      <alignment horizontal="center"/>
    </xf>
    <xf numFmtId="165" fontId="3" fillId="0" borderId="13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vertical="center"/>
    </xf>
    <xf numFmtId="0" fontId="3" fillId="0" borderId="1" xfId="0" applyFont="1" applyBorder="1" applyAlignment="1" applyProtection="1"/>
    <xf numFmtId="0" fontId="5" fillId="0" borderId="8" xfId="0" applyFont="1" applyFill="1" applyBorder="1" applyAlignment="1" applyProtection="1">
      <alignment horizontal="left" indent="1"/>
    </xf>
    <xf numFmtId="165" fontId="3" fillId="0" borderId="21" xfId="0" applyNumberFormat="1" applyFont="1" applyFill="1" applyBorder="1" applyProtection="1"/>
    <xf numFmtId="165" fontId="3" fillId="0" borderId="16" xfId="0" applyNumberFormat="1" applyFont="1" applyFill="1" applyBorder="1" applyProtection="1"/>
    <xf numFmtId="165" fontId="3" fillId="0" borderId="18" xfId="0" applyNumberFormat="1" applyFont="1" applyFill="1" applyBorder="1" applyProtection="1"/>
    <xf numFmtId="165" fontId="3" fillId="0" borderId="0" xfId="0" applyNumberFormat="1" applyFont="1" applyFill="1" applyBorder="1" applyProtection="1"/>
    <xf numFmtId="165" fontId="3" fillId="0" borderId="11" xfId="0" applyNumberFormat="1" applyFont="1" applyFill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showGridLines="0" workbookViewId="0">
      <selection activeCell="C21" sqref="C21"/>
    </sheetView>
  </sheetViews>
  <sheetFormatPr defaultRowHeight="12.75" x14ac:dyDescent="0.2"/>
  <cols>
    <col min="1" max="1" width="35.7109375" customWidth="1"/>
    <col min="2" max="2" width="5" bestFit="1" customWidth="1"/>
    <col min="3" max="12" width="11.7109375" customWidth="1"/>
  </cols>
  <sheetData>
    <row r="1" spans="1:12" ht="19.149999999999999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24.95" customHeight="1" x14ac:dyDescent="0.2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1" t="s">
        <v>6</v>
      </c>
      <c r="G2" s="102"/>
      <c r="H2" s="102"/>
      <c r="I2" s="103"/>
      <c r="J2" s="104" t="s">
        <v>7</v>
      </c>
      <c r="K2" s="105"/>
      <c r="L2" s="106"/>
    </row>
    <row r="3" spans="1:12" ht="24.95" customHeight="1" x14ac:dyDescent="0.2">
      <c r="A3" s="16" t="s">
        <v>8</v>
      </c>
      <c r="B3" s="17" t="s">
        <v>9</v>
      </c>
      <c r="C3" s="18" t="s">
        <v>10</v>
      </c>
      <c r="D3" s="18" t="s">
        <v>10</v>
      </c>
      <c r="E3" s="19" t="s">
        <v>10</v>
      </c>
      <c r="F3" s="20" t="s">
        <v>11</v>
      </c>
      <c r="G3" s="18" t="s">
        <v>12</v>
      </c>
      <c r="H3" s="18" t="s">
        <v>13</v>
      </c>
      <c r="I3" s="19" t="s">
        <v>14</v>
      </c>
      <c r="J3" s="20" t="s">
        <v>15</v>
      </c>
      <c r="K3" s="18" t="s">
        <v>16</v>
      </c>
      <c r="L3" s="19" t="s">
        <v>17</v>
      </c>
    </row>
    <row r="4" spans="1:12" ht="13.5" x14ac:dyDescent="0.25">
      <c r="A4" s="21" t="s">
        <v>18</v>
      </c>
      <c r="B4" s="22" t="s">
        <v>19</v>
      </c>
      <c r="C4" s="23"/>
      <c r="D4" s="23"/>
      <c r="E4" s="24"/>
      <c r="F4" s="25"/>
      <c r="G4" s="23"/>
      <c r="H4" s="26"/>
      <c r="I4" s="27"/>
      <c r="J4" s="28"/>
      <c r="K4" s="23"/>
      <c r="L4" s="26"/>
    </row>
    <row r="5" spans="1:12" ht="13.5" x14ac:dyDescent="0.25">
      <c r="A5" s="29" t="s">
        <v>20</v>
      </c>
      <c r="B5" s="30" t="s">
        <v>21</v>
      </c>
      <c r="C5" s="4">
        <v>3490952</v>
      </c>
      <c r="D5" s="4">
        <v>-4112211</v>
      </c>
      <c r="E5" s="5">
        <v>-3193847</v>
      </c>
      <c r="F5" s="6">
        <v>-2634456</v>
      </c>
      <c r="G5" s="4">
        <v>-3009000</v>
      </c>
      <c r="H5" s="7">
        <v>-3009000</v>
      </c>
      <c r="I5" s="8">
        <v>-5320706</v>
      </c>
      <c r="J5" s="6">
        <v>2299604</v>
      </c>
      <c r="K5" s="4">
        <v>2396187</v>
      </c>
      <c r="L5" s="7">
        <v>2501619</v>
      </c>
    </row>
    <row r="6" spans="1:12" ht="13.5" x14ac:dyDescent="0.25">
      <c r="A6" s="29" t="s">
        <v>22</v>
      </c>
      <c r="B6" s="30" t="s">
        <v>21</v>
      </c>
      <c r="C6" s="4">
        <v>79007247585</v>
      </c>
      <c r="D6" s="4">
        <v>90150385370</v>
      </c>
      <c r="E6" s="7">
        <v>113679905830</v>
      </c>
      <c r="F6" s="9">
        <v>122227297118</v>
      </c>
      <c r="G6" s="4">
        <v>121530076088</v>
      </c>
      <c r="H6" s="7">
        <v>121530076088</v>
      </c>
      <c r="I6" s="31">
        <v>118105808609</v>
      </c>
      <c r="J6" s="9">
        <v>141228846461</v>
      </c>
      <c r="K6" s="4">
        <v>153698963341</v>
      </c>
      <c r="L6" s="7">
        <v>166993607140</v>
      </c>
    </row>
    <row r="7" spans="1:12" ht="13.5" x14ac:dyDescent="0.25">
      <c r="A7" s="32" t="s">
        <v>23</v>
      </c>
      <c r="B7" s="30" t="s">
        <v>21</v>
      </c>
      <c r="C7" s="4">
        <v>118724066</v>
      </c>
      <c r="D7" s="4">
        <v>3059253</v>
      </c>
      <c r="E7" s="7">
        <v>-6820403</v>
      </c>
      <c r="F7" s="9">
        <v>471382</v>
      </c>
      <c r="G7" s="4">
        <v>1437257</v>
      </c>
      <c r="H7" s="7">
        <v>1437257</v>
      </c>
      <c r="I7" s="10">
        <v>7606062</v>
      </c>
      <c r="J7" s="9">
        <v>1349449</v>
      </c>
      <c r="K7" s="4">
        <v>1445990</v>
      </c>
      <c r="L7" s="7">
        <v>1549959</v>
      </c>
    </row>
    <row r="8" spans="1:12" ht="13.5" x14ac:dyDescent="0.25">
      <c r="A8" s="32" t="s">
        <v>24</v>
      </c>
      <c r="B8" s="30" t="s">
        <v>21</v>
      </c>
      <c r="C8" s="4">
        <v>10615294</v>
      </c>
      <c r="D8" s="4">
        <v>69886</v>
      </c>
      <c r="E8" s="7">
        <v>-1454794</v>
      </c>
      <c r="F8" s="9">
        <v>1209176</v>
      </c>
      <c r="G8" s="4">
        <v>1005826</v>
      </c>
      <c r="H8" s="7">
        <v>1005826</v>
      </c>
      <c r="I8" s="10">
        <v>3179422</v>
      </c>
      <c r="J8" s="9">
        <v>-169575</v>
      </c>
      <c r="K8" s="4">
        <v>-178392</v>
      </c>
      <c r="L8" s="7">
        <v>-188025</v>
      </c>
    </row>
    <row r="9" spans="1:12" ht="13.5" x14ac:dyDescent="0.25">
      <c r="A9" s="32" t="s">
        <v>25</v>
      </c>
      <c r="B9" s="30" t="s">
        <v>21</v>
      </c>
      <c r="C9" s="4">
        <v>4665182</v>
      </c>
      <c r="D9" s="4">
        <v>-1377875</v>
      </c>
      <c r="E9" s="33">
        <v>-1288130</v>
      </c>
      <c r="F9" s="34">
        <v>-25617</v>
      </c>
      <c r="G9" s="35">
        <v>0</v>
      </c>
      <c r="H9" s="33">
        <v>0</v>
      </c>
      <c r="I9" s="36">
        <v>-892044</v>
      </c>
      <c r="J9" s="37">
        <v>-26616</v>
      </c>
      <c r="K9" s="35">
        <v>-27760</v>
      </c>
      <c r="L9" s="33">
        <v>-29120</v>
      </c>
    </row>
    <row r="10" spans="1:12" ht="13.5" x14ac:dyDescent="0.25">
      <c r="A10" s="32" t="s">
        <v>19</v>
      </c>
      <c r="B10" s="38" t="s">
        <v>19</v>
      </c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3.5" x14ac:dyDescent="0.25">
      <c r="A11" s="32" t="s">
        <v>26</v>
      </c>
      <c r="B11" s="38" t="s">
        <v>19</v>
      </c>
      <c r="C11" s="4">
        <v>-54571162</v>
      </c>
      <c r="D11" s="4">
        <v>9633172</v>
      </c>
      <c r="E11" s="7">
        <v>9935241</v>
      </c>
      <c r="F11" s="9">
        <v>8716431</v>
      </c>
      <c r="G11" s="4">
        <v>8716807</v>
      </c>
      <c r="H11" s="7">
        <v>8716807</v>
      </c>
      <c r="I11" s="10">
        <v>9322641</v>
      </c>
      <c r="J11" s="9">
        <v>9226338</v>
      </c>
      <c r="K11" s="4">
        <v>9470941</v>
      </c>
      <c r="L11" s="7">
        <v>9733247</v>
      </c>
    </row>
    <row r="12" spans="1:12" ht="13.5" x14ac:dyDescent="0.25">
      <c r="A12" s="29" t="s">
        <v>27</v>
      </c>
      <c r="B12" s="38" t="s">
        <v>19</v>
      </c>
      <c r="C12" s="4">
        <v>9762764</v>
      </c>
      <c r="D12" s="4">
        <v>6250848</v>
      </c>
      <c r="E12" s="7">
        <v>4967474</v>
      </c>
      <c r="F12" s="9">
        <v>4506880</v>
      </c>
      <c r="G12" s="4">
        <v>5176881</v>
      </c>
      <c r="H12" s="7">
        <v>5176881</v>
      </c>
      <c r="I12" s="10">
        <v>578346</v>
      </c>
      <c r="J12" s="9">
        <v>639586</v>
      </c>
      <c r="K12" s="4">
        <v>677961</v>
      </c>
      <c r="L12" s="7">
        <v>718639</v>
      </c>
    </row>
    <row r="13" spans="1:12" ht="13.5" x14ac:dyDescent="0.25">
      <c r="A13" s="29" t="s">
        <v>28</v>
      </c>
      <c r="B13" s="38" t="s">
        <v>19</v>
      </c>
      <c r="C13" s="4">
        <v>362090186</v>
      </c>
      <c r="D13" s="4">
        <v>916305074</v>
      </c>
      <c r="E13" s="7">
        <v>543316959</v>
      </c>
      <c r="F13" s="9">
        <v>852969085</v>
      </c>
      <c r="G13" s="4">
        <v>807871222</v>
      </c>
      <c r="H13" s="7">
        <v>807871222</v>
      </c>
      <c r="I13" s="10">
        <v>520132521</v>
      </c>
      <c r="J13" s="9">
        <v>700752344</v>
      </c>
      <c r="K13" s="4">
        <v>797459447</v>
      </c>
      <c r="L13" s="7">
        <v>837087399</v>
      </c>
    </row>
    <row r="14" spans="1:12" ht="13.5" x14ac:dyDescent="0.25">
      <c r="A14" s="29" t="s">
        <v>29</v>
      </c>
      <c r="B14" s="38" t="s">
        <v>19</v>
      </c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3.5" x14ac:dyDescent="0.25">
      <c r="A15" s="29" t="s">
        <v>30</v>
      </c>
      <c r="B15" s="38" t="s">
        <v>19</v>
      </c>
      <c r="C15" s="4">
        <v>38719613</v>
      </c>
      <c r="D15" s="4">
        <v>41758550</v>
      </c>
      <c r="E15" s="7">
        <v>26412395</v>
      </c>
      <c r="F15" s="9">
        <v>81555139</v>
      </c>
      <c r="G15" s="4">
        <v>67724572</v>
      </c>
      <c r="H15" s="7">
        <v>67724572</v>
      </c>
      <c r="I15" s="10">
        <v>47072408</v>
      </c>
      <c r="J15" s="9">
        <v>70739681</v>
      </c>
      <c r="K15" s="4">
        <v>73544921</v>
      </c>
      <c r="L15" s="7">
        <v>77181798</v>
      </c>
    </row>
    <row r="16" spans="1:12" ht="13.5" x14ac:dyDescent="0.25">
      <c r="A16" s="29" t="s">
        <v>31</v>
      </c>
      <c r="B16" s="38" t="s">
        <v>19</v>
      </c>
      <c r="C16" s="4">
        <v>0</v>
      </c>
      <c r="D16" s="4">
        <v>19057905</v>
      </c>
      <c r="E16" s="7">
        <v>1990</v>
      </c>
      <c r="F16" s="9">
        <v>203253</v>
      </c>
      <c r="G16" s="4">
        <v>203253</v>
      </c>
      <c r="H16" s="7">
        <v>203253</v>
      </c>
      <c r="I16" s="10">
        <v>1287</v>
      </c>
      <c r="J16" s="9">
        <v>3364</v>
      </c>
      <c r="K16" s="4">
        <v>3541</v>
      </c>
      <c r="L16" s="7">
        <v>3730</v>
      </c>
    </row>
    <row r="17" spans="1:12" ht="13.5" x14ac:dyDescent="0.25">
      <c r="A17" s="32" t="s">
        <v>32</v>
      </c>
      <c r="B17" s="30" t="s">
        <v>19</v>
      </c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3.5" x14ac:dyDescent="0.25">
      <c r="A18" s="29" t="s">
        <v>33</v>
      </c>
      <c r="B18" s="38" t="s">
        <v>19</v>
      </c>
      <c r="C18" s="4">
        <v>1507606468</v>
      </c>
      <c r="D18" s="4">
        <v>1797001754</v>
      </c>
      <c r="E18" s="7">
        <v>2303926832</v>
      </c>
      <c r="F18" s="9">
        <v>2818820605</v>
      </c>
      <c r="G18" s="4">
        <v>3029966664</v>
      </c>
      <c r="H18" s="7">
        <v>3029966664</v>
      </c>
      <c r="I18" s="10">
        <v>2553007337</v>
      </c>
      <c r="J18" s="9">
        <v>2899394602</v>
      </c>
      <c r="K18" s="4">
        <v>3076039304</v>
      </c>
      <c r="L18" s="7">
        <v>3155921804</v>
      </c>
    </row>
    <row r="19" spans="1:12" ht="13.5" x14ac:dyDescent="0.25">
      <c r="A19" s="29" t="s">
        <v>34</v>
      </c>
      <c r="B19" s="38" t="s">
        <v>21</v>
      </c>
      <c r="C19" s="4">
        <v>396941296</v>
      </c>
      <c r="D19" s="4">
        <v>125397765</v>
      </c>
      <c r="E19" s="33">
        <v>148673001</v>
      </c>
      <c r="F19" s="34">
        <v>260283424</v>
      </c>
      <c r="G19" s="35">
        <v>249579114</v>
      </c>
      <c r="H19" s="33">
        <v>249579114</v>
      </c>
      <c r="I19" s="36">
        <v>374361485</v>
      </c>
      <c r="J19" s="37">
        <v>251812152</v>
      </c>
      <c r="K19" s="35">
        <v>218328332</v>
      </c>
      <c r="L19" s="33">
        <v>269035110</v>
      </c>
    </row>
    <row r="20" spans="1:12" ht="13.5" x14ac:dyDescent="0.25">
      <c r="A20" s="29" t="s">
        <v>35</v>
      </c>
      <c r="B20" s="38" t="s">
        <v>19</v>
      </c>
      <c r="C20" s="4">
        <v>4641220</v>
      </c>
      <c r="D20" s="4">
        <v>26254450</v>
      </c>
      <c r="E20" s="7">
        <v>174162359</v>
      </c>
      <c r="F20" s="9">
        <v>4184891</v>
      </c>
      <c r="G20" s="4">
        <v>3178817</v>
      </c>
      <c r="H20" s="39">
        <v>3178817</v>
      </c>
      <c r="I20" s="10">
        <v>-14572623</v>
      </c>
      <c r="J20" s="9">
        <v>5324735</v>
      </c>
      <c r="K20" s="4">
        <v>5878078</v>
      </c>
      <c r="L20" s="7">
        <v>6142601</v>
      </c>
    </row>
    <row r="21" spans="1:12" ht="25.5" x14ac:dyDescent="0.2">
      <c r="A21" s="40" t="s">
        <v>36</v>
      </c>
      <c r="B21" s="41" t="s">
        <v>19</v>
      </c>
      <c r="C21" s="42">
        <f t="shared" ref="C21:L21" si="0">SUM(C5:C20)</f>
        <v>81409933464</v>
      </c>
      <c r="D21" s="42">
        <f t="shared" si="0"/>
        <v>93089683941</v>
      </c>
      <c r="E21" s="43">
        <f t="shared" si="0"/>
        <v>116878544907</v>
      </c>
      <c r="F21" s="44">
        <f t="shared" si="0"/>
        <v>126257557311</v>
      </c>
      <c r="G21" s="42">
        <f t="shared" si="0"/>
        <v>125701927501</v>
      </c>
      <c r="H21" s="45">
        <f t="shared" si="0"/>
        <v>125701927501</v>
      </c>
      <c r="I21" s="46">
        <f t="shared" si="0"/>
        <v>121600284745</v>
      </c>
      <c r="J21" s="47">
        <f t="shared" si="0"/>
        <v>145170192125</v>
      </c>
      <c r="K21" s="42">
        <f t="shared" si="0"/>
        <v>157884001891</v>
      </c>
      <c r="L21" s="43">
        <f t="shared" si="0"/>
        <v>171353265901</v>
      </c>
    </row>
    <row r="22" spans="1:12" ht="5.0999999999999996" customHeight="1" x14ac:dyDescent="0.25">
      <c r="A22" s="48" t="s">
        <v>37</v>
      </c>
      <c r="B22" s="38"/>
      <c r="C22" s="35"/>
      <c r="D22" s="35"/>
      <c r="E22" s="33"/>
      <c r="F22" s="34"/>
      <c r="G22" s="35"/>
      <c r="H22" s="49"/>
      <c r="I22" s="36"/>
      <c r="J22" s="37"/>
      <c r="K22" s="35"/>
      <c r="L22" s="33"/>
    </row>
    <row r="23" spans="1:12" ht="13.5" x14ac:dyDescent="0.25">
      <c r="A23" s="21" t="s">
        <v>38</v>
      </c>
      <c r="B23" s="50" t="s">
        <v>19</v>
      </c>
      <c r="C23" s="35"/>
      <c r="D23" s="35"/>
      <c r="E23" s="33"/>
      <c r="F23" s="34"/>
      <c r="G23" s="35"/>
      <c r="H23" s="49"/>
      <c r="I23" s="36"/>
      <c r="J23" s="37"/>
      <c r="K23" s="35"/>
      <c r="L23" s="33"/>
    </row>
    <row r="24" spans="1:12" ht="13.5" x14ac:dyDescent="0.25">
      <c r="A24" s="32" t="s">
        <v>39</v>
      </c>
      <c r="B24" s="30" t="s">
        <v>21</v>
      </c>
      <c r="C24" s="4">
        <v>5557287546</v>
      </c>
      <c r="D24" s="4">
        <v>5842305898</v>
      </c>
      <c r="E24" s="7">
        <v>7916108376</v>
      </c>
      <c r="F24" s="8">
        <v>7943468086</v>
      </c>
      <c r="G24" s="4">
        <v>8146201066</v>
      </c>
      <c r="H24" s="31">
        <v>8146201066</v>
      </c>
      <c r="I24" s="10">
        <v>8502574446</v>
      </c>
      <c r="J24" s="9">
        <v>8936549665</v>
      </c>
      <c r="K24" s="4">
        <v>9387883506</v>
      </c>
      <c r="L24" s="7">
        <v>9859318760</v>
      </c>
    </row>
    <row r="25" spans="1:12" ht="13.5" x14ac:dyDescent="0.25">
      <c r="A25" s="32" t="s">
        <v>40</v>
      </c>
      <c r="B25" s="30" t="s">
        <v>19</v>
      </c>
      <c r="C25" s="4">
        <v>0</v>
      </c>
      <c r="D25" s="4">
        <v>0</v>
      </c>
      <c r="E25" s="7">
        <v>0</v>
      </c>
      <c r="F25" s="9">
        <v>0</v>
      </c>
      <c r="G25" s="4">
        <v>0</v>
      </c>
      <c r="H25" s="7">
        <v>0</v>
      </c>
      <c r="I25" s="10">
        <v>0</v>
      </c>
      <c r="J25" s="9">
        <v>0</v>
      </c>
      <c r="K25" s="4">
        <v>0</v>
      </c>
      <c r="L25" s="7">
        <v>0</v>
      </c>
    </row>
    <row r="26" spans="1:12" ht="13.5" x14ac:dyDescent="0.25">
      <c r="A26" s="32" t="s">
        <v>41</v>
      </c>
      <c r="B26" s="30" t="s">
        <v>42</v>
      </c>
      <c r="C26" s="4">
        <v>2185504280</v>
      </c>
      <c r="D26" s="4">
        <v>2839685150</v>
      </c>
      <c r="E26" s="7">
        <v>4310699313</v>
      </c>
      <c r="F26" s="9">
        <v>5429079914</v>
      </c>
      <c r="G26" s="4">
        <v>5583338690</v>
      </c>
      <c r="H26" s="7">
        <v>5583338690</v>
      </c>
      <c r="I26" s="10">
        <v>3970391411</v>
      </c>
      <c r="J26" s="9">
        <v>6117257409</v>
      </c>
      <c r="K26" s="4">
        <v>6467321832</v>
      </c>
      <c r="L26" s="7">
        <v>6907066872</v>
      </c>
    </row>
    <row r="27" spans="1:12" ht="13.5" x14ac:dyDescent="0.25">
      <c r="A27" s="32" t="s">
        <v>43</v>
      </c>
      <c r="B27" s="30" t="s">
        <v>21</v>
      </c>
      <c r="C27" s="4">
        <v>3019929026</v>
      </c>
      <c r="D27" s="4">
        <v>2843711522</v>
      </c>
      <c r="E27" s="7">
        <v>3145664654</v>
      </c>
      <c r="F27" s="8">
        <v>3169272702</v>
      </c>
      <c r="G27" s="4">
        <v>3181698612</v>
      </c>
      <c r="H27" s="31">
        <v>3181698612</v>
      </c>
      <c r="I27" s="10">
        <v>3047759644</v>
      </c>
      <c r="J27" s="9">
        <v>3435701588</v>
      </c>
      <c r="K27" s="4">
        <v>3615342572</v>
      </c>
      <c r="L27" s="7">
        <v>3752274129</v>
      </c>
    </row>
    <row r="28" spans="1:12" ht="13.5" x14ac:dyDescent="0.25">
      <c r="A28" s="32" t="s">
        <v>44</v>
      </c>
      <c r="B28" s="30" t="s">
        <v>19</v>
      </c>
      <c r="C28" s="4">
        <v>878352649</v>
      </c>
      <c r="D28" s="4">
        <v>998589178</v>
      </c>
      <c r="E28" s="7">
        <v>1095959217</v>
      </c>
      <c r="F28" s="9">
        <v>1213533252</v>
      </c>
      <c r="G28" s="4">
        <v>1145347101</v>
      </c>
      <c r="H28" s="7">
        <v>1145347101</v>
      </c>
      <c r="I28" s="10">
        <v>775675946</v>
      </c>
      <c r="J28" s="9">
        <v>993053368</v>
      </c>
      <c r="K28" s="4">
        <v>1028500591</v>
      </c>
      <c r="L28" s="7">
        <v>1042009464</v>
      </c>
    </row>
    <row r="29" spans="1:12" ht="13.5" x14ac:dyDescent="0.25">
      <c r="A29" s="32" t="s">
        <v>45</v>
      </c>
      <c r="B29" s="30" t="s">
        <v>21</v>
      </c>
      <c r="C29" s="4">
        <v>59747271107</v>
      </c>
      <c r="D29" s="4">
        <v>68415390183</v>
      </c>
      <c r="E29" s="7">
        <v>88463695140</v>
      </c>
      <c r="F29" s="8">
        <v>89200441964</v>
      </c>
      <c r="G29" s="4">
        <v>89838207618</v>
      </c>
      <c r="H29" s="31">
        <v>89838207618</v>
      </c>
      <c r="I29" s="10">
        <v>91097456155</v>
      </c>
      <c r="J29" s="9">
        <v>107659149432</v>
      </c>
      <c r="K29" s="4">
        <v>117145944772</v>
      </c>
      <c r="L29" s="7">
        <v>128029882929</v>
      </c>
    </row>
    <row r="30" spans="1:12" ht="13.5" x14ac:dyDescent="0.25">
      <c r="A30" s="32" t="s">
        <v>46</v>
      </c>
      <c r="B30" s="30" t="s">
        <v>47</v>
      </c>
      <c r="C30" s="4">
        <v>1824470558</v>
      </c>
      <c r="D30" s="4">
        <v>1524352653</v>
      </c>
      <c r="E30" s="7">
        <v>1977866099</v>
      </c>
      <c r="F30" s="9">
        <v>2082826922</v>
      </c>
      <c r="G30" s="4">
        <v>2083470883</v>
      </c>
      <c r="H30" s="7">
        <v>2083470883</v>
      </c>
      <c r="I30" s="10">
        <v>2020421046</v>
      </c>
      <c r="J30" s="9">
        <v>1964705452</v>
      </c>
      <c r="K30" s="4">
        <v>2102320311</v>
      </c>
      <c r="L30" s="7">
        <v>2233146348</v>
      </c>
    </row>
    <row r="31" spans="1:12" ht="13.5" x14ac:dyDescent="0.25">
      <c r="A31" s="32" t="s">
        <v>48</v>
      </c>
      <c r="B31" s="30" t="s">
        <v>19</v>
      </c>
      <c r="C31" s="4">
        <v>2830932909</v>
      </c>
      <c r="D31" s="4">
        <v>3832169637</v>
      </c>
      <c r="E31" s="7">
        <v>4540124758</v>
      </c>
      <c r="F31" s="8">
        <v>4740130648</v>
      </c>
      <c r="G31" s="4">
        <v>4776422788</v>
      </c>
      <c r="H31" s="31">
        <v>4776422788</v>
      </c>
      <c r="I31" s="10">
        <v>4311874662</v>
      </c>
      <c r="J31" s="9">
        <v>5064573443</v>
      </c>
      <c r="K31" s="4">
        <v>5098684921</v>
      </c>
      <c r="L31" s="7">
        <v>5271253677</v>
      </c>
    </row>
    <row r="32" spans="1:12" ht="13.5" x14ac:dyDescent="0.25">
      <c r="A32" s="32" t="s">
        <v>33</v>
      </c>
      <c r="B32" s="30" t="s">
        <v>19</v>
      </c>
      <c r="C32" s="4">
        <v>65588354</v>
      </c>
      <c r="D32" s="4">
        <v>110177699</v>
      </c>
      <c r="E32" s="7">
        <v>79743135</v>
      </c>
      <c r="F32" s="9">
        <v>87206705</v>
      </c>
      <c r="G32" s="4">
        <v>95555674</v>
      </c>
      <c r="H32" s="7">
        <v>95555674</v>
      </c>
      <c r="I32" s="10">
        <v>73183518</v>
      </c>
      <c r="J32" s="9">
        <v>97121181</v>
      </c>
      <c r="K32" s="4">
        <v>78527540</v>
      </c>
      <c r="L32" s="7">
        <v>79545582</v>
      </c>
    </row>
    <row r="33" spans="1:12" ht="13.5" x14ac:dyDescent="0.25">
      <c r="A33" s="32" t="s">
        <v>49</v>
      </c>
      <c r="B33" s="30" t="s">
        <v>50</v>
      </c>
      <c r="C33" s="4">
        <v>2446214996</v>
      </c>
      <c r="D33" s="4">
        <v>3883969923</v>
      </c>
      <c r="E33" s="7">
        <v>2361337634</v>
      </c>
      <c r="F33" s="8">
        <v>2351857555</v>
      </c>
      <c r="G33" s="4">
        <v>2219016202</v>
      </c>
      <c r="H33" s="7">
        <v>2219016202</v>
      </c>
      <c r="I33" s="10">
        <v>2200883889</v>
      </c>
      <c r="J33" s="9">
        <v>2152809970</v>
      </c>
      <c r="K33" s="4">
        <v>2151200543</v>
      </c>
      <c r="L33" s="7">
        <v>2227729065</v>
      </c>
    </row>
    <row r="34" spans="1:12" ht="13.5" x14ac:dyDescent="0.25">
      <c r="A34" s="29" t="s">
        <v>51</v>
      </c>
      <c r="B34" s="38" t="s">
        <v>19</v>
      </c>
      <c r="C34" s="4">
        <v>-37426301</v>
      </c>
      <c r="D34" s="4">
        <v>11139373</v>
      </c>
      <c r="E34" s="7">
        <v>124933718</v>
      </c>
      <c r="F34" s="9">
        <v>1881780</v>
      </c>
      <c r="G34" s="4">
        <v>38926308</v>
      </c>
      <c r="H34" s="7">
        <v>38926308</v>
      </c>
      <c r="I34" s="10">
        <v>58529358</v>
      </c>
      <c r="J34" s="9">
        <v>2270900</v>
      </c>
      <c r="K34" s="4">
        <v>2215081</v>
      </c>
      <c r="L34" s="7">
        <v>2343217</v>
      </c>
    </row>
    <row r="35" spans="1:12" x14ac:dyDescent="0.2">
      <c r="A35" s="51" t="s">
        <v>52</v>
      </c>
      <c r="B35" s="41" t="s">
        <v>19</v>
      </c>
      <c r="C35" s="42">
        <f>SUM(C24:C34)</f>
        <v>78518125124</v>
      </c>
      <c r="D35" s="42">
        <f t="shared" ref="D35:L35" si="1">SUM(D24:D34)</f>
        <v>90301491216</v>
      </c>
      <c r="E35" s="43">
        <f t="shared" si="1"/>
        <v>114016132044</v>
      </c>
      <c r="F35" s="44">
        <f t="shared" si="1"/>
        <v>116219699528</v>
      </c>
      <c r="G35" s="42">
        <f t="shared" si="1"/>
        <v>117108184942</v>
      </c>
      <c r="H35" s="43">
        <f t="shared" si="1"/>
        <v>117108184942</v>
      </c>
      <c r="I35" s="46">
        <f t="shared" si="1"/>
        <v>116058750075</v>
      </c>
      <c r="J35" s="47">
        <f t="shared" si="1"/>
        <v>136423192408</v>
      </c>
      <c r="K35" s="42">
        <f t="shared" si="1"/>
        <v>147077941669</v>
      </c>
      <c r="L35" s="43">
        <f t="shared" si="1"/>
        <v>159404570043</v>
      </c>
    </row>
    <row r="36" spans="1:12" ht="5.0999999999999996" customHeight="1" x14ac:dyDescent="0.25">
      <c r="A36" s="48" t="s">
        <v>37</v>
      </c>
      <c r="B36" s="38"/>
      <c r="C36" s="52"/>
      <c r="D36" s="52"/>
      <c r="E36" s="53"/>
      <c r="F36" s="54"/>
      <c r="G36" s="52"/>
      <c r="H36" s="53"/>
      <c r="I36" s="55"/>
      <c r="J36" s="56"/>
      <c r="K36" s="52"/>
      <c r="L36" s="53"/>
    </row>
    <row r="37" spans="1:12" ht="13.5" x14ac:dyDescent="0.25">
      <c r="A37" s="57" t="s">
        <v>53</v>
      </c>
      <c r="B37" s="38" t="s">
        <v>19</v>
      </c>
      <c r="C37" s="58">
        <f>+C21-C35</f>
        <v>2891808340</v>
      </c>
      <c r="D37" s="58">
        <f t="shared" ref="D37:L37" si="2">+D21-D35</f>
        <v>2788192725</v>
      </c>
      <c r="E37" s="59">
        <f t="shared" si="2"/>
        <v>2862412863</v>
      </c>
      <c r="F37" s="60">
        <f t="shared" si="2"/>
        <v>10037857783</v>
      </c>
      <c r="G37" s="58">
        <f t="shared" si="2"/>
        <v>8593742559</v>
      </c>
      <c r="H37" s="59">
        <f t="shared" si="2"/>
        <v>8593742559</v>
      </c>
      <c r="I37" s="61">
        <f t="shared" si="2"/>
        <v>5541534670</v>
      </c>
      <c r="J37" s="62">
        <f t="shared" si="2"/>
        <v>8746999717</v>
      </c>
      <c r="K37" s="58">
        <f t="shared" si="2"/>
        <v>10806060222</v>
      </c>
      <c r="L37" s="59">
        <f t="shared" si="2"/>
        <v>11948695858</v>
      </c>
    </row>
    <row r="38" spans="1:12" ht="21" customHeight="1" x14ac:dyDescent="0.25">
      <c r="A38" s="63" t="s">
        <v>54</v>
      </c>
      <c r="B38" s="38" t="s">
        <v>19</v>
      </c>
      <c r="C38" s="4">
        <v>1722440294</v>
      </c>
      <c r="D38" s="4">
        <v>1906276558</v>
      </c>
      <c r="E38" s="7">
        <v>2233501839</v>
      </c>
      <c r="F38" s="9">
        <v>2553278154</v>
      </c>
      <c r="G38" s="4">
        <v>2291531141</v>
      </c>
      <c r="H38" s="7">
        <v>2291531141</v>
      </c>
      <c r="I38" s="10">
        <v>1529440994</v>
      </c>
      <c r="J38" s="9">
        <v>2829206385</v>
      </c>
      <c r="K38" s="4">
        <v>2853849401</v>
      </c>
      <c r="L38" s="7">
        <v>2896514354</v>
      </c>
    </row>
    <row r="39" spans="1:12" ht="56.1" customHeight="1" x14ac:dyDescent="0.25">
      <c r="A39" s="63" t="s">
        <v>55</v>
      </c>
      <c r="B39" s="38" t="s">
        <v>56</v>
      </c>
      <c r="C39" s="35">
        <v>299716681</v>
      </c>
      <c r="D39" s="4">
        <v>330521404</v>
      </c>
      <c r="E39" s="33">
        <v>702035445</v>
      </c>
      <c r="F39" s="34">
        <v>327203038</v>
      </c>
      <c r="G39" s="35">
        <v>699032809</v>
      </c>
      <c r="H39" s="33">
        <v>699032809</v>
      </c>
      <c r="I39" s="36">
        <v>653497821</v>
      </c>
      <c r="J39" s="37">
        <v>768361628</v>
      </c>
      <c r="K39" s="35">
        <v>734042970</v>
      </c>
      <c r="L39" s="33">
        <v>717796107</v>
      </c>
    </row>
    <row r="40" spans="1:12" ht="13.5" x14ac:dyDescent="0.25">
      <c r="A40" s="29" t="s">
        <v>57</v>
      </c>
      <c r="B40" s="38" t="s">
        <v>19</v>
      </c>
      <c r="C40" s="64">
        <v>-57245107</v>
      </c>
      <c r="D40" s="4">
        <v>32872550</v>
      </c>
      <c r="E40" s="7">
        <v>8362541</v>
      </c>
      <c r="F40" s="65">
        <v>0</v>
      </c>
      <c r="G40" s="66">
        <v>18433628</v>
      </c>
      <c r="H40" s="67">
        <v>18433628</v>
      </c>
      <c r="I40" s="10">
        <v>15175202</v>
      </c>
      <c r="J40" s="68">
        <v>314000</v>
      </c>
      <c r="K40" s="66">
        <v>353174</v>
      </c>
      <c r="L40" s="67">
        <v>359914</v>
      </c>
    </row>
    <row r="41" spans="1:12" ht="25.5" x14ac:dyDescent="0.25">
      <c r="A41" s="69" t="s">
        <v>58</v>
      </c>
      <c r="B41" s="38" t="s">
        <v>19</v>
      </c>
      <c r="C41" s="70">
        <f>SUM(C37:C40)</f>
        <v>4856720208</v>
      </c>
      <c r="D41" s="70">
        <f t="shared" ref="D41:L41" si="3">SUM(D37:D40)</f>
        <v>5057863237</v>
      </c>
      <c r="E41" s="71">
        <f t="shared" si="3"/>
        <v>5806312688</v>
      </c>
      <c r="F41" s="72">
        <f t="shared" si="3"/>
        <v>12918338975</v>
      </c>
      <c r="G41" s="70">
        <f t="shared" si="3"/>
        <v>11602740137</v>
      </c>
      <c r="H41" s="71">
        <f t="shared" si="3"/>
        <v>11602740137</v>
      </c>
      <c r="I41" s="73">
        <f t="shared" si="3"/>
        <v>7739648687</v>
      </c>
      <c r="J41" s="74">
        <f t="shared" si="3"/>
        <v>12344881730</v>
      </c>
      <c r="K41" s="70">
        <f t="shared" si="3"/>
        <v>14394305767</v>
      </c>
      <c r="L41" s="71">
        <f t="shared" si="3"/>
        <v>15563366233</v>
      </c>
    </row>
    <row r="42" spans="1:12" ht="13.5" x14ac:dyDescent="0.25">
      <c r="A42" s="29" t="s">
        <v>59</v>
      </c>
      <c r="B42" s="38" t="s">
        <v>19</v>
      </c>
      <c r="C42" s="64">
        <v>192300201</v>
      </c>
      <c r="D42" s="64">
        <v>0</v>
      </c>
      <c r="E42" s="75">
        <v>0</v>
      </c>
      <c r="F42" s="76">
        <v>0</v>
      </c>
      <c r="G42" s="64">
        <v>0</v>
      </c>
      <c r="H42" s="75">
        <v>0</v>
      </c>
      <c r="I42" s="77">
        <v>0</v>
      </c>
      <c r="J42" s="78">
        <v>0</v>
      </c>
      <c r="K42" s="64">
        <v>0</v>
      </c>
      <c r="L42" s="75">
        <v>0</v>
      </c>
    </row>
    <row r="43" spans="1:12" ht="13.5" x14ac:dyDescent="0.25">
      <c r="A43" s="79" t="s">
        <v>60</v>
      </c>
      <c r="B43" s="38" t="s">
        <v>19</v>
      </c>
      <c r="C43" s="80">
        <f>+C41-C42</f>
        <v>4664420007</v>
      </c>
      <c r="D43" s="80">
        <f t="shared" ref="D43:L43" si="4">+D41-D42</f>
        <v>5057863237</v>
      </c>
      <c r="E43" s="81">
        <f t="shared" si="4"/>
        <v>5806312688</v>
      </c>
      <c r="F43" s="82">
        <f t="shared" si="4"/>
        <v>12918338975</v>
      </c>
      <c r="G43" s="80">
        <f t="shared" si="4"/>
        <v>11602740137</v>
      </c>
      <c r="H43" s="81">
        <f t="shared" si="4"/>
        <v>11602740137</v>
      </c>
      <c r="I43" s="83">
        <f t="shared" si="4"/>
        <v>7739648687</v>
      </c>
      <c r="J43" s="84">
        <f t="shared" si="4"/>
        <v>12344881730</v>
      </c>
      <c r="K43" s="80">
        <f t="shared" si="4"/>
        <v>14394305767</v>
      </c>
      <c r="L43" s="81">
        <f t="shared" si="4"/>
        <v>15563366233</v>
      </c>
    </row>
    <row r="44" spans="1:12" ht="13.5" x14ac:dyDescent="0.25">
      <c r="A44" s="29" t="s">
        <v>61</v>
      </c>
      <c r="B44" s="38" t="s">
        <v>19</v>
      </c>
      <c r="C44" s="64">
        <v>0</v>
      </c>
      <c r="D44" s="64">
        <v>0</v>
      </c>
      <c r="E44" s="75">
        <v>0</v>
      </c>
      <c r="F44" s="76">
        <v>0</v>
      </c>
      <c r="G44" s="64">
        <v>0</v>
      </c>
      <c r="H44" s="75">
        <v>0</v>
      </c>
      <c r="I44" s="85">
        <v>0</v>
      </c>
      <c r="J44" s="78">
        <v>0</v>
      </c>
      <c r="K44" s="64">
        <v>0</v>
      </c>
      <c r="L44" s="75">
        <v>0</v>
      </c>
    </row>
    <row r="45" spans="1:12" ht="13.5" x14ac:dyDescent="0.25">
      <c r="A45" s="79" t="s">
        <v>62</v>
      </c>
      <c r="B45" s="38" t="s">
        <v>19</v>
      </c>
      <c r="C45" s="70">
        <f>SUM(C43:C44)</f>
        <v>4664420007</v>
      </c>
      <c r="D45" s="70">
        <f t="shared" ref="D45:L45" si="5">SUM(D43:D44)</f>
        <v>5057863237</v>
      </c>
      <c r="E45" s="71">
        <f t="shared" si="5"/>
        <v>5806312688</v>
      </c>
      <c r="F45" s="72">
        <f t="shared" si="5"/>
        <v>12918338975</v>
      </c>
      <c r="G45" s="70">
        <f t="shared" si="5"/>
        <v>11602740137</v>
      </c>
      <c r="H45" s="71">
        <f t="shared" si="5"/>
        <v>11602740137</v>
      </c>
      <c r="I45" s="73">
        <f t="shared" si="5"/>
        <v>7739648687</v>
      </c>
      <c r="J45" s="74">
        <f t="shared" si="5"/>
        <v>12344881730</v>
      </c>
      <c r="K45" s="70">
        <f t="shared" si="5"/>
        <v>14394305767</v>
      </c>
      <c r="L45" s="71">
        <f t="shared" si="5"/>
        <v>15563366233</v>
      </c>
    </row>
    <row r="46" spans="1:12" ht="13.5" x14ac:dyDescent="0.25">
      <c r="A46" s="86" t="s">
        <v>63</v>
      </c>
      <c r="B46" s="38" t="s">
        <v>64</v>
      </c>
      <c r="C46" s="64">
        <v>836146</v>
      </c>
      <c r="D46" s="64">
        <v>0</v>
      </c>
      <c r="E46" s="75">
        <v>0</v>
      </c>
      <c r="F46" s="8">
        <v>0</v>
      </c>
      <c r="G46" s="4">
        <v>0</v>
      </c>
      <c r="H46" s="39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3.5" x14ac:dyDescent="0.25">
      <c r="A47" s="87" t="s">
        <v>65</v>
      </c>
      <c r="B47" s="88" t="s">
        <v>19</v>
      </c>
      <c r="C47" s="89">
        <f>SUM(C45:C46)</f>
        <v>4665256153</v>
      </c>
      <c r="D47" s="90">
        <f t="shared" ref="D47:L47" si="6">SUM(D45:D46)</f>
        <v>5057863237</v>
      </c>
      <c r="E47" s="91">
        <f t="shared" si="6"/>
        <v>5806312688</v>
      </c>
      <c r="F47" s="92">
        <f t="shared" si="6"/>
        <v>12918338975</v>
      </c>
      <c r="G47" s="90">
        <f t="shared" si="6"/>
        <v>11602740137</v>
      </c>
      <c r="H47" s="93">
        <f t="shared" si="6"/>
        <v>11602740137</v>
      </c>
      <c r="I47" s="94">
        <f t="shared" si="6"/>
        <v>7739648687</v>
      </c>
      <c r="J47" s="95">
        <f t="shared" si="6"/>
        <v>12344881730</v>
      </c>
      <c r="K47" s="90">
        <f t="shared" si="6"/>
        <v>14394305767</v>
      </c>
      <c r="L47" s="96">
        <f t="shared" si="6"/>
        <v>15563366233</v>
      </c>
    </row>
    <row r="48" spans="1:12" ht="13.5" x14ac:dyDescent="0.25">
      <c r="A48" s="1" t="s">
        <v>66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13.5" x14ac:dyDescent="0.25">
      <c r="A49" s="98" t="s">
        <v>67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13.5" x14ac:dyDescent="0.25">
      <c r="A50" s="3" t="s">
        <v>68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13.5" x14ac:dyDescent="0.25">
      <c r="A51" s="3" t="s">
        <v>69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13.5" x14ac:dyDescent="0.25">
      <c r="A52" s="3" t="s">
        <v>70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13.5" x14ac:dyDescent="0.25">
      <c r="A53" s="3" t="s">
        <v>71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13.5" x14ac:dyDescent="0.25">
      <c r="A54" s="3" t="s">
        <v>72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13.5" x14ac:dyDescent="0.25">
      <c r="A55" s="3" t="s">
        <v>73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</row>
    <row r="56" spans="1:12" ht="13.5" x14ac:dyDescent="0.25">
      <c r="A56" s="3" t="s">
        <v>74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</row>
    <row r="57" spans="1:12" ht="13.5" x14ac:dyDescent="0.25">
      <c r="A57" s="99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</row>
    <row r="58" spans="1:12" ht="13.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mergeCells count="3">
    <mergeCell ref="A1:L1"/>
    <mergeCell ref="F2:I2"/>
    <mergeCell ref="J2:L2"/>
  </mergeCells>
  <printOptions horizontalCentered="1"/>
  <pageMargins left="0.55118110236220497" right="0.22" top="0.59055118110236204" bottom="0.59055118110236204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showGridLines="0" workbookViewId="0">
      <selection activeCell="G28" sqref="G28"/>
    </sheetView>
  </sheetViews>
  <sheetFormatPr defaultRowHeight="12.75" x14ac:dyDescent="0.2"/>
  <cols>
    <col min="1" max="1" width="35.7109375" customWidth="1"/>
    <col min="2" max="2" width="3.42578125" bestFit="1" customWidth="1"/>
    <col min="3" max="12" width="9.7109375" customWidth="1"/>
  </cols>
  <sheetData>
    <row r="1" spans="1:12" ht="38.450000000000003" customHeight="1" x14ac:dyDescent="0.25">
      <c r="A1" s="146" t="s">
        <v>119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24.95" customHeight="1" x14ac:dyDescent="0.2">
      <c r="A2" s="11" t="s">
        <v>1</v>
      </c>
      <c r="B2" s="12" t="s">
        <v>2</v>
      </c>
      <c r="C2" s="13" t="s">
        <v>3</v>
      </c>
      <c r="D2" s="13" t="s">
        <v>4</v>
      </c>
      <c r="E2" s="15" t="s">
        <v>5</v>
      </c>
      <c r="F2" s="101" t="s">
        <v>6</v>
      </c>
      <c r="G2" s="102"/>
      <c r="H2" s="102"/>
      <c r="I2" s="102"/>
      <c r="J2" s="104" t="s">
        <v>7</v>
      </c>
      <c r="K2" s="105"/>
      <c r="L2" s="106"/>
    </row>
    <row r="3" spans="1:12" ht="24.95" customHeight="1" x14ac:dyDescent="0.2">
      <c r="A3" s="16" t="s">
        <v>8</v>
      </c>
      <c r="B3" s="145" t="s">
        <v>9</v>
      </c>
      <c r="C3" s="18" t="s">
        <v>10</v>
      </c>
      <c r="D3" s="18" t="s">
        <v>10</v>
      </c>
      <c r="E3" s="19" t="s">
        <v>10</v>
      </c>
      <c r="F3" s="20" t="s">
        <v>11</v>
      </c>
      <c r="G3" s="18" t="s">
        <v>12</v>
      </c>
      <c r="H3" s="19" t="s">
        <v>13</v>
      </c>
      <c r="I3" s="144" t="s">
        <v>14</v>
      </c>
      <c r="J3" s="20" t="s">
        <v>15</v>
      </c>
      <c r="K3" s="18" t="s">
        <v>16</v>
      </c>
      <c r="L3" s="19" t="s">
        <v>17</v>
      </c>
    </row>
    <row r="4" spans="1:12" ht="13.5" x14ac:dyDescent="0.25">
      <c r="A4" s="114" t="s">
        <v>118</v>
      </c>
      <c r="B4" s="143" t="s">
        <v>19</v>
      </c>
      <c r="C4" s="139"/>
      <c r="D4" s="139"/>
      <c r="E4" s="138"/>
      <c r="F4" s="142"/>
      <c r="G4" s="139"/>
      <c r="H4" s="138"/>
      <c r="I4" s="141"/>
      <c r="J4" s="140"/>
      <c r="K4" s="139"/>
      <c r="L4" s="138"/>
    </row>
    <row r="5" spans="1:12" ht="13.5" x14ac:dyDescent="0.25">
      <c r="A5" s="114" t="s">
        <v>117</v>
      </c>
      <c r="B5" s="30" t="s">
        <v>19</v>
      </c>
      <c r="C5" s="4"/>
      <c r="D5" s="4"/>
      <c r="E5" s="31"/>
      <c r="F5" s="112"/>
      <c r="G5" s="4"/>
      <c r="H5" s="31"/>
      <c r="I5" s="8"/>
      <c r="J5" s="6"/>
      <c r="K5" s="4"/>
      <c r="L5" s="31"/>
    </row>
    <row r="6" spans="1:12" ht="13.5" x14ac:dyDescent="0.25">
      <c r="A6" s="113" t="s">
        <v>116</v>
      </c>
      <c r="B6" s="30" t="s">
        <v>19</v>
      </c>
      <c r="C6" s="4">
        <v>-472973578</v>
      </c>
      <c r="D6" s="4">
        <v>2281204385</v>
      </c>
      <c r="E6" s="31">
        <v>3189595826</v>
      </c>
      <c r="F6" s="112">
        <v>5994638163</v>
      </c>
      <c r="G6" s="4">
        <v>21096173186</v>
      </c>
      <c r="H6" s="31">
        <v>21096173186</v>
      </c>
      <c r="I6" s="8">
        <v>8573810738</v>
      </c>
      <c r="J6" s="6">
        <v>3452027413</v>
      </c>
      <c r="K6" s="4">
        <v>2608997231</v>
      </c>
      <c r="L6" s="31">
        <v>-616484179</v>
      </c>
    </row>
    <row r="7" spans="1:12" ht="13.5" x14ac:dyDescent="0.25">
      <c r="A7" s="113" t="s">
        <v>115</v>
      </c>
      <c r="B7" s="30" t="s">
        <v>9</v>
      </c>
      <c r="C7" s="4">
        <v>50193387</v>
      </c>
      <c r="D7" s="4">
        <v>4126794</v>
      </c>
      <c r="E7" s="31">
        <v>405407</v>
      </c>
      <c r="F7" s="112">
        <v>3542640</v>
      </c>
      <c r="G7" s="4">
        <v>0</v>
      </c>
      <c r="H7" s="31">
        <v>0</v>
      </c>
      <c r="I7" s="8">
        <v>-69924255</v>
      </c>
      <c r="J7" s="6">
        <v>0</v>
      </c>
      <c r="K7" s="4">
        <v>0</v>
      </c>
      <c r="L7" s="31">
        <v>0</v>
      </c>
    </row>
    <row r="8" spans="1:12" ht="13.5" x14ac:dyDescent="0.25">
      <c r="A8" s="113" t="s">
        <v>114</v>
      </c>
      <c r="B8" s="30" t="s">
        <v>9</v>
      </c>
      <c r="C8" s="4">
        <v>11439276766</v>
      </c>
      <c r="D8" s="4">
        <v>5654191362</v>
      </c>
      <c r="E8" s="31">
        <v>8678321510</v>
      </c>
      <c r="F8" s="112">
        <v>5113419023</v>
      </c>
      <c r="G8" s="4">
        <v>6668166475</v>
      </c>
      <c r="H8" s="31">
        <v>6668166475</v>
      </c>
      <c r="I8" s="8">
        <v>11614216725</v>
      </c>
      <c r="J8" s="6">
        <v>10893649766</v>
      </c>
      <c r="K8" s="4">
        <v>8437058566</v>
      </c>
      <c r="L8" s="31">
        <v>7769729868</v>
      </c>
    </row>
    <row r="9" spans="1:12" ht="13.5" x14ac:dyDescent="0.25">
      <c r="A9" s="113" t="s">
        <v>113</v>
      </c>
      <c r="B9" s="30" t="s">
        <v>19</v>
      </c>
      <c r="C9" s="4">
        <v>20438138628</v>
      </c>
      <c r="D9" s="4">
        <v>6916758643</v>
      </c>
      <c r="E9" s="31">
        <v>8343028753</v>
      </c>
      <c r="F9" s="112">
        <v>372496671</v>
      </c>
      <c r="G9" s="4">
        <v>1031676962</v>
      </c>
      <c r="H9" s="31">
        <v>1031676962</v>
      </c>
      <c r="I9" s="8">
        <v>11609979874</v>
      </c>
      <c r="J9" s="6">
        <v>177347225</v>
      </c>
      <c r="K9" s="4">
        <v>128392610</v>
      </c>
      <c r="L9" s="31">
        <v>115672412</v>
      </c>
    </row>
    <row r="10" spans="1:12" ht="13.5" x14ac:dyDescent="0.25">
      <c r="A10" s="113" t="s">
        <v>112</v>
      </c>
      <c r="B10" s="30" t="s">
        <v>19</v>
      </c>
      <c r="C10" s="4">
        <v>-44506917</v>
      </c>
      <c r="D10" s="4">
        <v>-42850</v>
      </c>
      <c r="E10" s="31">
        <v>517048</v>
      </c>
      <c r="F10" s="137">
        <v>0</v>
      </c>
      <c r="G10" s="64">
        <v>0</v>
      </c>
      <c r="H10" s="135">
        <v>0</v>
      </c>
      <c r="I10" s="8">
        <v>-1284976</v>
      </c>
      <c r="J10" s="136">
        <v>0</v>
      </c>
      <c r="K10" s="64">
        <v>0</v>
      </c>
      <c r="L10" s="135">
        <v>0</v>
      </c>
    </row>
    <row r="11" spans="1:12" ht="13.5" x14ac:dyDescent="0.25">
      <c r="A11" s="113" t="s">
        <v>111</v>
      </c>
      <c r="B11" s="30" t="s">
        <v>21</v>
      </c>
      <c r="C11" s="4">
        <v>467597149</v>
      </c>
      <c r="D11" s="4">
        <v>326055259</v>
      </c>
      <c r="E11" s="31">
        <v>113172730</v>
      </c>
      <c r="F11" s="112">
        <v>80354890</v>
      </c>
      <c r="G11" s="4">
        <v>-16251149</v>
      </c>
      <c r="H11" s="31">
        <v>-16251149</v>
      </c>
      <c r="I11" s="8">
        <v>49783631</v>
      </c>
      <c r="J11" s="6">
        <v>119726104</v>
      </c>
      <c r="K11" s="4">
        <v>126624876</v>
      </c>
      <c r="L11" s="31">
        <v>130796756</v>
      </c>
    </row>
    <row r="12" spans="1:12" ht="13.5" x14ac:dyDescent="0.25">
      <c r="A12" s="129" t="s">
        <v>110</v>
      </c>
      <c r="B12" s="128" t="s">
        <v>19</v>
      </c>
      <c r="C12" s="124">
        <f>SUM(C6:C11)</f>
        <v>31877725435</v>
      </c>
      <c r="D12" s="124">
        <f>SUM(D6:D11)</f>
        <v>15182293593</v>
      </c>
      <c r="E12" s="123">
        <f>SUM(E6:E11)</f>
        <v>20325041274</v>
      </c>
      <c r="F12" s="127">
        <f>SUM(F6:F11)</f>
        <v>11564451387</v>
      </c>
      <c r="G12" s="124">
        <f>SUM(G6:G11)</f>
        <v>28779765474</v>
      </c>
      <c r="H12" s="123">
        <f>SUM(H6:H11)</f>
        <v>28779765474</v>
      </c>
      <c r="I12" s="126">
        <f>SUM(I6:I11)</f>
        <v>31776581737</v>
      </c>
      <c r="J12" s="125">
        <f>SUM(J6:J11)</f>
        <v>14642750508</v>
      </c>
      <c r="K12" s="124">
        <f>SUM(K6:K11)</f>
        <v>11301073283</v>
      </c>
      <c r="L12" s="123">
        <f>SUM(L6:L11)</f>
        <v>7399714857</v>
      </c>
    </row>
    <row r="13" spans="1:12" ht="5.0999999999999996" customHeight="1" x14ac:dyDescent="0.25">
      <c r="A13" s="115" t="s">
        <v>37</v>
      </c>
      <c r="B13" s="30"/>
      <c r="C13" s="4"/>
      <c r="D13" s="4"/>
      <c r="E13" s="31"/>
      <c r="F13" s="112"/>
      <c r="G13" s="4"/>
      <c r="H13" s="31"/>
      <c r="I13" s="8"/>
      <c r="J13" s="6"/>
      <c r="K13" s="4"/>
      <c r="L13" s="31"/>
    </row>
    <row r="14" spans="1:12" ht="13.5" x14ac:dyDescent="0.25">
      <c r="A14" s="114" t="s">
        <v>109</v>
      </c>
      <c r="B14" s="30" t="s">
        <v>19</v>
      </c>
      <c r="C14" s="4"/>
      <c r="D14" s="4"/>
      <c r="E14" s="31"/>
      <c r="F14" s="112"/>
      <c r="G14" s="4"/>
      <c r="H14" s="31"/>
      <c r="I14" s="8"/>
      <c r="J14" s="6"/>
      <c r="K14" s="4"/>
      <c r="L14" s="31"/>
    </row>
    <row r="15" spans="1:12" ht="13.5" x14ac:dyDescent="0.25">
      <c r="A15" s="113" t="s">
        <v>108</v>
      </c>
      <c r="B15" s="30" t="s">
        <v>19</v>
      </c>
      <c r="C15" s="4">
        <v>59287862</v>
      </c>
      <c r="D15" s="4">
        <v>58587465</v>
      </c>
      <c r="E15" s="31">
        <v>55975160</v>
      </c>
      <c r="F15" s="112">
        <v>-225238783</v>
      </c>
      <c r="G15" s="4">
        <v>85922686</v>
      </c>
      <c r="H15" s="31">
        <v>85922686</v>
      </c>
      <c r="I15" s="8">
        <v>74537379</v>
      </c>
      <c r="J15" s="6">
        <v>36929350</v>
      </c>
      <c r="K15" s="4">
        <v>35778706</v>
      </c>
      <c r="L15" s="31">
        <v>37921687</v>
      </c>
    </row>
    <row r="16" spans="1:12" ht="13.5" x14ac:dyDescent="0.25">
      <c r="A16" s="113" t="s">
        <v>107</v>
      </c>
      <c r="B16" s="30" t="s">
        <v>19</v>
      </c>
      <c r="C16" s="4">
        <v>773865</v>
      </c>
      <c r="D16" s="4">
        <v>773865</v>
      </c>
      <c r="E16" s="31">
        <v>2212474</v>
      </c>
      <c r="F16" s="137">
        <v>14289055</v>
      </c>
      <c r="G16" s="64">
        <v>5782777</v>
      </c>
      <c r="H16" s="135">
        <v>5782777</v>
      </c>
      <c r="I16" s="8">
        <v>2414207</v>
      </c>
      <c r="J16" s="136">
        <v>14438418</v>
      </c>
      <c r="K16" s="64">
        <v>16252418</v>
      </c>
      <c r="L16" s="135">
        <v>17002418</v>
      </c>
    </row>
    <row r="17" spans="1:12" ht="13.5" x14ac:dyDescent="0.25">
      <c r="A17" s="113" t="s">
        <v>106</v>
      </c>
      <c r="B17" s="30" t="s">
        <v>19</v>
      </c>
      <c r="C17" s="4">
        <v>1002803890</v>
      </c>
      <c r="D17" s="4">
        <v>909032867</v>
      </c>
      <c r="E17" s="31">
        <v>909040867</v>
      </c>
      <c r="F17" s="112">
        <v>909085533</v>
      </c>
      <c r="G17" s="4">
        <v>909085533</v>
      </c>
      <c r="H17" s="31">
        <v>909085533</v>
      </c>
      <c r="I17" s="8">
        <v>116000</v>
      </c>
      <c r="J17" s="6">
        <v>1364834</v>
      </c>
      <c r="K17" s="4">
        <v>11700430</v>
      </c>
      <c r="L17" s="31">
        <v>12700000</v>
      </c>
    </row>
    <row r="18" spans="1:12" ht="13.5" x14ac:dyDescent="0.25">
      <c r="A18" s="113" t="s">
        <v>105</v>
      </c>
      <c r="B18" s="30" t="s">
        <v>19</v>
      </c>
      <c r="C18" s="4">
        <v>1675352</v>
      </c>
      <c r="D18" s="4">
        <v>1399881</v>
      </c>
      <c r="E18" s="31">
        <v>1124410</v>
      </c>
      <c r="F18" s="112">
        <v>0</v>
      </c>
      <c r="G18" s="4">
        <v>0</v>
      </c>
      <c r="H18" s="31">
        <v>0</v>
      </c>
      <c r="I18" s="8">
        <v>1124411</v>
      </c>
      <c r="J18" s="6">
        <v>0</v>
      </c>
      <c r="K18" s="4">
        <v>0</v>
      </c>
      <c r="L18" s="31">
        <v>0</v>
      </c>
    </row>
    <row r="19" spans="1:12" ht="13.5" x14ac:dyDescent="0.25">
      <c r="A19" s="113" t="s">
        <v>104</v>
      </c>
      <c r="B19" s="30" t="s">
        <v>42</v>
      </c>
      <c r="C19" s="4">
        <v>48831376008</v>
      </c>
      <c r="D19" s="4">
        <v>47890961475</v>
      </c>
      <c r="E19" s="31">
        <v>59766258283</v>
      </c>
      <c r="F19" s="112">
        <v>71860554712</v>
      </c>
      <c r="G19" s="4">
        <v>76758486891</v>
      </c>
      <c r="H19" s="31">
        <v>76758486891</v>
      </c>
      <c r="I19" s="8">
        <v>54347193271</v>
      </c>
      <c r="J19" s="6">
        <v>56927379195</v>
      </c>
      <c r="K19" s="4">
        <v>52645707955</v>
      </c>
      <c r="L19" s="31">
        <v>49513574891</v>
      </c>
    </row>
    <row r="20" spans="1:12" ht="13.5" x14ac:dyDescent="0.25">
      <c r="A20" s="113" t="s">
        <v>19</v>
      </c>
      <c r="B20" s="30" t="s">
        <v>19</v>
      </c>
      <c r="C20" s="4"/>
      <c r="D20" s="4"/>
      <c r="E20" s="31"/>
      <c r="F20" s="112"/>
      <c r="G20" s="4"/>
      <c r="H20" s="31"/>
      <c r="I20" s="8"/>
      <c r="J20" s="6"/>
      <c r="K20" s="4"/>
      <c r="L20" s="31"/>
    </row>
    <row r="21" spans="1:12" ht="13.5" x14ac:dyDescent="0.25">
      <c r="A21" s="113" t="s">
        <v>103</v>
      </c>
      <c r="B21" s="30" t="s">
        <v>19</v>
      </c>
      <c r="C21" s="4">
        <v>1916300</v>
      </c>
      <c r="D21" s="4">
        <v>1968300</v>
      </c>
      <c r="E21" s="31">
        <v>2290150</v>
      </c>
      <c r="F21" s="112">
        <v>1791000</v>
      </c>
      <c r="G21" s="4">
        <v>1791000</v>
      </c>
      <c r="H21" s="31">
        <v>1791000</v>
      </c>
      <c r="I21" s="8">
        <v>4580300</v>
      </c>
      <c r="J21" s="6">
        <v>709583</v>
      </c>
      <c r="K21" s="4">
        <v>169860</v>
      </c>
      <c r="L21" s="31">
        <v>-2154702</v>
      </c>
    </row>
    <row r="22" spans="1:12" ht="13.5" x14ac:dyDescent="0.25">
      <c r="A22" s="113" t="s">
        <v>102</v>
      </c>
      <c r="B22" s="30" t="s">
        <v>19</v>
      </c>
      <c r="C22" s="4">
        <v>-123368637</v>
      </c>
      <c r="D22" s="4">
        <v>96643300</v>
      </c>
      <c r="E22" s="31">
        <v>102135532</v>
      </c>
      <c r="F22" s="112">
        <v>107799593</v>
      </c>
      <c r="G22" s="4">
        <v>123498251</v>
      </c>
      <c r="H22" s="31">
        <v>123498251</v>
      </c>
      <c r="I22" s="8">
        <v>96141838</v>
      </c>
      <c r="J22" s="6">
        <v>144193337</v>
      </c>
      <c r="K22" s="4">
        <v>161825514</v>
      </c>
      <c r="L22" s="31">
        <v>169627070</v>
      </c>
    </row>
    <row r="23" spans="1:12" ht="13.5" x14ac:dyDescent="0.25">
      <c r="A23" s="113" t="s">
        <v>101</v>
      </c>
      <c r="B23" s="30" t="s">
        <v>19</v>
      </c>
      <c r="C23" s="4">
        <v>300817107</v>
      </c>
      <c r="D23" s="4">
        <v>452958479</v>
      </c>
      <c r="E23" s="31">
        <v>1295024044</v>
      </c>
      <c r="F23" s="137">
        <v>714416942</v>
      </c>
      <c r="G23" s="64">
        <v>714416942</v>
      </c>
      <c r="H23" s="135">
        <v>714416942</v>
      </c>
      <c r="I23" s="112">
        <v>1295029044</v>
      </c>
      <c r="J23" s="136">
        <v>0</v>
      </c>
      <c r="K23" s="64">
        <v>0</v>
      </c>
      <c r="L23" s="135">
        <v>0</v>
      </c>
    </row>
    <row r="24" spans="1:12" ht="13.5" x14ac:dyDescent="0.25">
      <c r="A24" s="129" t="s">
        <v>100</v>
      </c>
      <c r="B24" s="133" t="s">
        <v>19</v>
      </c>
      <c r="C24" s="124">
        <f>SUM(C15:C23)</f>
        <v>50075281747</v>
      </c>
      <c r="D24" s="80">
        <f>SUM(D15:D23)</f>
        <v>49412325632</v>
      </c>
      <c r="E24" s="130">
        <f>SUM(E15:E23)</f>
        <v>62134060920</v>
      </c>
      <c r="F24" s="132">
        <f>SUM(F15:F23)</f>
        <v>73382698052</v>
      </c>
      <c r="G24" s="80">
        <f>SUM(G15:G23)</f>
        <v>78598984080</v>
      </c>
      <c r="H24" s="130">
        <f>SUM(H15:H23)</f>
        <v>78598984080</v>
      </c>
      <c r="I24" s="82">
        <f>SUM(I15:I23)</f>
        <v>55821136450</v>
      </c>
      <c r="J24" s="131">
        <f>SUM(J15:J23)</f>
        <v>57125014717</v>
      </c>
      <c r="K24" s="80">
        <f>SUM(K15:K23)</f>
        <v>52871434883</v>
      </c>
      <c r="L24" s="130">
        <f>SUM(L15:L23)</f>
        <v>49748671364</v>
      </c>
    </row>
    <row r="25" spans="1:12" ht="13.5" x14ac:dyDescent="0.25">
      <c r="A25" s="129" t="s">
        <v>99</v>
      </c>
      <c r="B25" s="128" t="s">
        <v>19</v>
      </c>
      <c r="C25" s="124">
        <f>+C12+C24</f>
        <v>81953007182</v>
      </c>
      <c r="D25" s="124">
        <f>+D12+D24</f>
        <v>64594619225</v>
      </c>
      <c r="E25" s="123">
        <f>+E12+E24</f>
        <v>82459102194</v>
      </c>
      <c r="F25" s="127">
        <f>+F12+F24</f>
        <v>84947149439</v>
      </c>
      <c r="G25" s="124">
        <f>+G12+G24</f>
        <v>107378749554</v>
      </c>
      <c r="H25" s="123">
        <f>+H12+H24</f>
        <v>107378749554</v>
      </c>
      <c r="I25" s="126">
        <f>+I12+I24</f>
        <v>87597718187</v>
      </c>
      <c r="J25" s="125">
        <f>+J12+J24</f>
        <v>71767765225</v>
      </c>
      <c r="K25" s="124">
        <f>+K12+K24</f>
        <v>64172508166</v>
      </c>
      <c r="L25" s="123">
        <f>+L12+L24</f>
        <v>57148386221</v>
      </c>
    </row>
    <row r="26" spans="1:12" ht="5.0999999999999996" customHeight="1" x14ac:dyDescent="0.25">
      <c r="A26" s="115" t="s">
        <v>37</v>
      </c>
      <c r="B26" s="30"/>
      <c r="C26" s="4"/>
      <c r="D26" s="4"/>
      <c r="E26" s="31"/>
      <c r="F26" s="112"/>
      <c r="G26" s="4"/>
      <c r="H26" s="31"/>
      <c r="I26" s="8"/>
      <c r="J26" s="6"/>
      <c r="K26" s="4"/>
      <c r="L26" s="31"/>
    </row>
    <row r="27" spans="1:12" ht="13.5" x14ac:dyDescent="0.25">
      <c r="A27" s="114" t="s">
        <v>98</v>
      </c>
      <c r="B27" s="30" t="s">
        <v>19</v>
      </c>
      <c r="C27" s="4"/>
      <c r="D27" s="4"/>
      <c r="E27" s="31"/>
      <c r="F27" s="112"/>
      <c r="G27" s="4"/>
      <c r="H27" s="31"/>
      <c r="I27" s="8"/>
      <c r="J27" s="6"/>
      <c r="K27" s="4"/>
      <c r="L27" s="31"/>
    </row>
    <row r="28" spans="1:12" ht="13.5" x14ac:dyDescent="0.25">
      <c r="A28" s="114" t="s">
        <v>97</v>
      </c>
      <c r="B28" s="134" t="s">
        <v>19</v>
      </c>
      <c r="C28" s="4"/>
      <c r="D28" s="4"/>
      <c r="E28" s="31"/>
      <c r="F28" s="112"/>
      <c r="G28" s="4"/>
      <c r="H28" s="31"/>
      <c r="I28" s="8"/>
      <c r="J28" s="6"/>
      <c r="K28" s="4"/>
      <c r="L28" s="31"/>
    </row>
    <row r="29" spans="1:12" ht="13.5" x14ac:dyDescent="0.25">
      <c r="A29" s="113" t="s">
        <v>96</v>
      </c>
      <c r="B29" s="30" t="s">
        <v>9</v>
      </c>
      <c r="C29" s="4">
        <v>0</v>
      </c>
      <c r="D29" s="4">
        <v>0</v>
      </c>
      <c r="E29" s="31">
        <v>0</v>
      </c>
      <c r="F29" s="112">
        <v>0</v>
      </c>
      <c r="G29" s="4">
        <v>0</v>
      </c>
      <c r="H29" s="31">
        <v>0</v>
      </c>
      <c r="I29" s="8">
        <v>0</v>
      </c>
      <c r="J29" s="6">
        <v>0</v>
      </c>
      <c r="K29" s="4">
        <v>0</v>
      </c>
      <c r="L29" s="31">
        <v>0</v>
      </c>
    </row>
    <row r="30" spans="1:12" ht="13.5" x14ac:dyDescent="0.25">
      <c r="A30" s="113" t="s">
        <v>95</v>
      </c>
      <c r="B30" s="30" t="s">
        <v>82</v>
      </c>
      <c r="C30" s="4">
        <v>51551276</v>
      </c>
      <c r="D30" s="4">
        <v>8344810</v>
      </c>
      <c r="E30" s="31">
        <v>-80185828</v>
      </c>
      <c r="F30" s="112">
        <v>870710</v>
      </c>
      <c r="G30" s="4">
        <v>2350943</v>
      </c>
      <c r="H30" s="31">
        <v>2350943</v>
      </c>
      <c r="I30" s="8">
        <v>10354488</v>
      </c>
      <c r="J30" s="6">
        <v>846324</v>
      </c>
      <c r="K30" s="4">
        <v>-408261</v>
      </c>
      <c r="L30" s="31">
        <v>-4715935</v>
      </c>
    </row>
    <row r="31" spans="1:12" ht="13.5" x14ac:dyDescent="0.25">
      <c r="A31" s="113" t="s">
        <v>94</v>
      </c>
      <c r="B31" s="30" t="s">
        <v>19</v>
      </c>
      <c r="C31" s="4">
        <v>2068771728</v>
      </c>
      <c r="D31" s="4">
        <v>1731389108</v>
      </c>
      <c r="E31" s="31">
        <v>1771837252</v>
      </c>
      <c r="F31" s="112">
        <v>1394329554</v>
      </c>
      <c r="G31" s="4">
        <v>1475301310</v>
      </c>
      <c r="H31" s="31">
        <v>1475301310</v>
      </c>
      <c r="I31" s="8">
        <v>1883931526</v>
      </c>
      <c r="J31" s="6">
        <v>1157396509</v>
      </c>
      <c r="K31" s="4">
        <v>1218146262</v>
      </c>
      <c r="L31" s="31">
        <v>1410862451</v>
      </c>
    </row>
    <row r="32" spans="1:12" ht="13.5" x14ac:dyDescent="0.25">
      <c r="A32" s="113" t="s">
        <v>93</v>
      </c>
      <c r="B32" s="30" t="s">
        <v>82</v>
      </c>
      <c r="C32" s="4">
        <v>7336983333</v>
      </c>
      <c r="D32" s="4">
        <v>14112904587</v>
      </c>
      <c r="E32" s="31">
        <v>16925064924</v>
      </c>
      <c r="F32" s="112">
        <v>6533386961</v>
      </c>
      <c r="G32" s="4">
        <v>8033286385</v>
      </c>
      <c r="H32" s="31">
        <v>8033286385</v>
      </c>
      <c r="I32" s="8">
        <v>35704816440</v>
      </c>
      <c r="J32" s="6">
        <v>8692581772</v>
      </c>
      <c r="K32" s="4">
        <v>6077468686</v>
      </c>
      <c r="L32" s="31">
        <v>6181383832</v>
      </c>
    </row>
    <row r="33" spans="1:12" ht="13.5" x14ac:dyDescent="0.25">
      <c r="A33" s="113" t="s">
        <v>89</v>
      </c>
      <c r="B33" s="30" t="s">
        <v>19</v>
      </c>
      <c r="C33" s="4">
        <v>110175293</v>
      </c>
      <c r="D33" s="4">
        <v>100730454</v>
      </c>
      <c r="E33" s="31">
        <v>117392652</v>
      </c>
      <c r="F33" s="112">
        <v>47060735</v>
      </c>
      <c r="G33" s="4">
        <v>138916582</v>
      </c>
      <c r="H33" s="31">
        <v>138916582</v>
      </c>
      <c r="I33" s="8">
        <v>127697292</v>
      </c>
      <c r="J33" s="6">
        <v>10507919</v>
      </c>
      <c r="K33" s="4">
        <v>11485055</v>
      </c>
      <c r="L33" s="31">
        <v>12235053</v>
      </c>
    </row>
    <row r="34" spans="1:12" ht="13.5" x14ac:dyDescent="0.25">
      <c r="A34" s="129" t="s">
        <v>92</v>
      </c>
      <c r="B34" s="128" t="s">
        <v>19</v>
      </c>
      <c r="C34" s="124">
        <f>SUM(C29:C33)</f>
        <v>9567481630</v>
      </c>
      <c r="D34" s="124">
        <f>SUM(D29:D33)</f>
        <v>15953368959</v>
      </c>
      <c r="E34" s="123">
        <f>SUM(E29:E33)</f>
        <v>18734109000</v>
      </c>
      <c r="F34" s="127">
        <f>SUM(F29:F33)</f>
        <v>7975647960</v>
      </c>
      <c r="G34" s="124">
        <f>SUM(G29:G33)</f>
        <v>9649855220</v>
      </c>
      <c r="H34" s="123">
        <f>SUM(H29:H33)</f>
        <v>9649855220</v>
      </c>
      <c r="I34" s="126">
        <f>SUM(I29:I33)</f>
        <v>37726799746</v>
      </c>
      <c r="J34" s="125">
        <f>SUM(J29:J33)</f>
        <v>9861332524</v>
      </c>
      <c r="K34" s="124">
        <f>SUM(K29:K33)</f>
        <v>7306691742</v>
      </c>
      <c r="L34" s="123">
        <f>SUM(L29:L33)</f>
        <v>7599765401</v>
      </c>
    </row>
    <row r="35" spans="1:12" ht="5.0999999999999996" customHeight="1" x14ac:dyDescent="0.25">
      <c r="A35" s="115" t="s">
        <v>37</v>
      </c>
      <c r="B35" s="30"/>
      <c r="C35" s="4"/>
      <c r="D35" s="4"/>
      <c r="E35" s="31"/>
      <c r="F35" s="112"/>
      <c r="G35" s="4"/>
      <c r="H35" s="31"/>
      <c r="I35" s="8"/>
      <c r="J35" s="6"/>
      <c r="K35" s="4"/>
      <c r="L35" s="31"/>
    </row>
    <row r="36" spans="1:12" ht="13.5" x14ac:dyDescent="0.25">
      <c r="A36" s="114" t="s">
        <v>91</v>
      </c>
      <c r="B36" s="30" t="s">
        <v>19</v>
      </c>
      <c r="C36" s="4"/>
      <c r="D36" s="4"/>
      <c r="E36" s="31"/>
      <c r="F36" s="112"/>
      <c r="G36" s="4"/>
      <c r="H36" s="31"/>
      <c r="I36" s="8"/>
      <c r="J36" s="6"/>
      <c r="K36" s="4"/>
      <c r="L36" s="31"/>
    </row>
    <row r="37" spans="1:12" ht="13.5" x14ac:dyDescent="0.25">
      <c r="A37" s="113" t="s">
        <v>90</v>
      </c>
      <c r="B37" s="30" t="s">
        <v>19</v>
      </c>
      <c r="C37" s="4">
        <v>2847572239</v>
      </c>
      <c r="D37" s="4">
        <v>108531525</v>
      </c>
      <c r="E37" s="31">
        <v>-124076949</v>
      </c>
      <c r="F37" s="112">
        <v>41501901</v>
      </c>
      <c r="G37" s="4">
        <v>12336558</v>
      </c>
      <c r="H37" s="31">
        <v>12336558</v>
      </c>
      <c r="I37" s="8">
        <v>427110599</v>
      </c>
      <c r="J37" s="6">
        <v>59493240</v>
      </c>
      <c r="K37" s="4">
        <v>74101506</v>
      </c>
      <c r="L37" s="31">
        <v>100870793</v>
      </c>
    </row>
    <row r="38" spans="1:12" ht="13.5" x14ac:dyDescent="0.25">
      <c r="A38" s="113" t="s">
        <v>89</v>
      </c>
      <c r="B38" s="30" t="s">
        <v>19</v>
      </c>
      <c r="C38" s="4">
        <v>2579708521</v>
      </c>
      <c r="D38" s="4">
        <v>1038700609</v>
      </c>
      <c r="E38" s="31">
        <v>1802417998</v>
      </c>
      <c r="F38" s="112">
        <v>555494784</v>
      </c>
      <c r="G38" s="4">
        <v>839075899</v>
      </c>
      <c r="H38" s="31">
        <v>839075899</v>
      </c>
      <c r="I38" s="8">
        <v>2122035277</v>
      </c>
      <c r="J38" s="6">
        <v>937955634</v>
      </c>
      <c r="K38" s="4">
        <v>873526638</v>
      </c>
      <c r="L38" s="31">
        <v>815632497</v>
      </c>
    </row>
    <row r="39" spans="1:12" ht="13.5" x14ac:dyDescent="0.25">
      <c r="A39" s="129" t="s">
        <v>88</v>
      </c>
      <c r="B39" s="133" t="s">
        <v>19</v>
      </c>
      <c r="C39" s="124">
        <f>SUM(C37:C38)</f>
        <v>5427280760</v>
      </c>
      <c r="D39" s="80">
        <f>SUM(D37:D38)</f>
        <v>1147232134</v>
      </c>
      <c r="E39" s="130">
        <f>SUM(E37:E38)</f>
        <v>1678341049</v>
      </c>
      <c r="F39" s="132">
        <f>SUM(F37:F38)</f>
        <v>596996685</v>
      </c>
      <c r="G39" s="80">
        <f>SUM(G37:G38)</f>
        <v>851412457</v>
      </c>
      <c r="H39" s="130">
        <f>SUM(H37:H38)</f>
        <v>851412457</v>
      </c>
      <c r="I39" s="132">
        <f>SUM(I37:I38)</f>
        <v>2549145876</v>
      </c>
      <c r="J39" s="131">
        <f>SUM(J37:J38)</f>
        <v>997448874</v>
      </c>
      <c r="K39" s="80">
        <f>SUM(K37:K38)</f>
        <v>947628144</v>
      </c>
      <c r="L39" s="130">
        <f>SUM(L37:L38)</f>
        <v>916503290</v>
      </c>
    </row>
    <row r="40" spans="1:12" ht="13.5" x14ac:dyDescent="0.25">
      <c r="A40" s="129" t="s">
        <v>87</v>
      </c>
      <c r="B40" s="128" t="s">
        <v>19</v>
      </c>
      <c r="C40" s="124">
        <f>+C34+C39</f>
        <v>14994762390</v>
      </c>
      <c r="D40" s="124">
        <f>+D34+D39</f>
        <v>17100601093</v>
      </c>
      <c r="E40" s="123">
        <f>+E34+E39</f>
        <v>20412450049</v>
      </c>
      <c r="F40" s="127">
        <f>+F34+F39</f>
        <v>8572644645</v>
      </c>
      <c r="G40" s="124">
        <f>+G34+G39</f>
        <v>10501267677</v>
      </c>
      <c r="H40" s="123">
        <f>+H34+H39</f>
        <v>10501267677</v>
      </c>
      <c r="I40" s="126">
        <f>+I34+I39</f>
        <v>40275945622</v>
      </c>
      <c r="J40" s="125">
        <f>+J34+J39</f>
        <v>10858781398</v>
      </c>
      <c r="K40" s="124">
        <f>+K34+K39</f>
        <v>8254319886</v>
      </c>
      <c r="L40" s="123">
        <f>+L34+L39</f>
        <v>8516268691</v>
      </c>
    </row>
    <row r="41" spans="1:12" ht="5.0999999999999996" customHeight="1" x14ac:dyDescent="0.25">
      <c r="A41" s="115" t="s">
        <v>37</v>
      </c>
      <c r="B41" s="30"/>
      <c r="C41" s="4"/>
      <c r="D41" s="4"/>
      <c r="E41" s="31"/>
      <c r="F41" s="112"/>
      <c r="G41" s="4"/>
      <c r="H41" s="31"/>
      <c r="I41" s="8"/>
      <c r="J41" s="6"/>
      <c r="K41" s="4"/>
      <c r="L41" s="31"/>
    </row>
    <row r="42" spans="1:12" ht="13.5" x14ac:dyDescent="0.25">
      <c r="A42" s="122" t="s">
        <v>86</v>
      </c>
      <c r="B42" s="121" t="s">
        <v>80</v>
      </c>
      <c r="C42" s="117">
        <f>+C25-C40</f>
        <v>66958244792</v>
      </c>
      <c r="D42" s="117">
        <f>+D25-D40</f>
        <v>47494018132</v>
      </c>
      <c r="E42" s="116">
        <f>+E25-E40</f>
        <v>62046652145</v>
      </c>
      <c r="F42" s="120">
        <f>+F25-F40</f>
        <v>76374504794</v>
      </c>
      <c r="G42" s="117">
        <f>+G25-G40</f>
        <v>96877481877</v>
      </c>
      <c r="H42" s="116">
        <f>+H25-H40</f>
        <v>96877481877</v>
      </c>
      <c r="I42" s="119">
        <f>+I25-I40</f>
        <v>47321772565</v>
      </c>
      <c r="J42" s="118">
        <f>+J25-J40</f>
        <v>60908983827</v>
      </c>
      <c r="K42" s="117">
        <f>+K25-K40</f>
        <v>55918188280</v>
      </c>
      <c r="L42" s="116">
        <f>+L25-L40</f>
        <v>48632117530</v>
      </c>
    </row>
    <row r="43" spans="1:12" ht="5.0999999999999996" customHeight="1" x14ac:dyDescent="0.25">
      <c r="A43" s="115" t="s">
        <v>37</v>
      </c>
      <c r="B43" s="30"/>
      <c r="C43" s="4"/>
      <c r="D43" s="4"/>
      <c r="E43" s="31"/>
      <c r="F43" s="112"/>
      <c r="G43" s="4"/>
      <c r="H43" s="31"/>
      <c r="I43" s="8"/>
      <c r="J43" s="6"/>
      <c r="K43" s="4"/>
      <c r="L43" s="31"/>
    </row>
    <row r="44" spans="1:12" ht="13.5" x14ac:dyDescent="0.25">
      <c r="A44" s="114" t="s">
        <v>85</v>
      </c>
      <c r="B44" s="30" t="s">
        <v>19</v>
      </c>
      <c r="C44" s="4"/>
      <c r="D44" s="4"/>
      <c r="E44" s="31"/>
      <c r="F44" s="112"/>
      <c r="G44" s="4"/>
      <c r="H44" s="31"/>
      <c r="I44" s="8"/>
      <c r="J44" s="6"/>
      <c r="K44" s="4"/>
      <c r="L44" s="31"/>
    </row>
    <row r="45" spans="1:12" ht="13.5" x14ac:dyDescent="0.25">
      <c r="A45" s="113" t="s">
        <v>84</v>
      </c>
      <c r="B45" s="30" t="s">
        <v>19</v>
      </c>
      <c r="C45" s="4">
        <v>21009724082</v>
      </c>
      <c r="D45" s="4">
        <v>13353303047</v>
      </c>
      <c r="E45" s="31">
        <v>13432235356</v>
      </c>
      <c r="F45" s="112">
        <v>1912300420</v>
      </c>
      <c r="G45" s="4">
        <v>12530598479</v>
      </c>
      <c r="H45" s="31">
        <v>12530598479</v>
      </c>
      <c r="I45" s="8">
        <v>21450191098</v>
      </c>
      <c r="J45" s="6">
        <v>23104745900</v>
      </c>
      <c r="K45" s="4">
        <v>24225666279</v>
      </c>
      <c r="L45" s="31">
        <v>26833940390</v>
      </c>
    </row>
    <row r="46" spans="1:12" ht="13.5" x14ac:dyDescent="0.25">
      <c r="A46" s="113" t="s">
        <v>83</v>
      </c>
      <c r="B46" s="30" t="s">
        <v>82</v>
      </c>
      <c r="C46" s="4">
        <v>3267841004</v>
      </c>
      <c r="D46" s="4">
        <v>3119741134</v>
      </c>
      <c r="E46" s="31">
        <v>6586993588</v>
      </c>
      <c r="F46" s="112">
        <v>1194337808</v>
      </c>
      <c r="G46" s="4">
        <v>3356042805</v>
      </c>
      <c r="H46" s="31">
        <v>3356042805</v>
      </c>
      <c r="I46" s="8">
        <v>6372564440</v>
      </c>
      <c r="J46" s="6">
        <v>27402169</v>
      </c>
      <c r="K46" s="4">
        <v>18556622</v>
      </c>
      <c r="L46" s="31">
        <v>18556622</v>
      </c>
    </row>
    <row r="47" spans="1:12" ht="14.45" customHeight="1" x14ac:dyDescent="0.25">
      <c r="A47" s="113" t="s">
        <v>37</v>
      </c>
      <c r="B47" s="30"/>
      <c r="C47" s="4"/>
      <c r="D47" s="4"/>
      <c r="E47" s="31"/>
      <c r="F47" s="112"/>
      <c r="G47" s="4"/>
      <c r="H47" s="31"/>
      <c r="I47" s="8"/>
      <c r="J47" s="6"/>
      <c r="K47" s="4"/>
      <c r="L47" s="31"/>
    </row>
    <row r="48" spans="1:12" ht="13.5" x14ac:dyDescent="0.25">
      <c r="A48" s="111" t="s">
        <v>81</v>
      </c>
      <c r="B48" s="110" t="s">
        <v>80</v>
      </c>
      <c r="C48" s="89">
        <f>SUM(C45:C47)</f>
        <v>24277565086</v>
      </c>
      <c r="D48" s="89">
        <f>SUM(D45:D47)</f>
        <v>16473044181</v>
      </c>
      <c r="E48" s="107">
        <f>SUM(E45:E47)</f>
        <v>20019228944</v>
      </c>
      <c r="F48" s="109">
        <f>SUM(F45:F47)</f>
        <v>3106638228</v>
      </c>
      <c r="G48" s="89">
        <f>SUM(G45:G47)</f>
        <v>15886641284</v>
      </c>
      <c r="H48" s="107">
        <f>SUM(H45:H47)</f>
        <v>15886641284</v>
      </c>
      <c r="I48" s="92">
        <f>SUM(I45:I47)</f>
        <v>27822755538</v>
      </c>
      <c r="J48" s="108">
        <f>SUM(J45:J47)</f>
        <v>23132148069</v>
      </c>
      <c r="K48" s="89">
        <f>SUM(K45:K47)</f>
        <v>24244222901</v>
      </c>
      <c r="L48" s="107">
        <f>SUM(L45:L47)</f>
        <v>26852497012</v>
      </c>
    </row>
    <row r="49" spans="1:12" ht="13.5" x14ac:dyDescent="0.25">
      <c r="A49" s="97" t="s">
        <v>66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13.5" x14ac:dyDescent="0.25">
      <c r="A50" s="97" t="s">
        <v>79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13.5" x14ac:dyDescent="0.25">
      <c r="A51" s="97" t="s">
        <v>78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13.5" x14ac:dyDescent="0.25">
      <c r="A52" s="97" t="s">
        <v>77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13.5" x14ac:dyDescent="0.25">
      <c r="A53" s="97" t="s">
        <v>76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13.5" x14ac:dyDescent="0.25">
      <c r="A54" s="97" t="s">
        <v>75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</row>
  </sheetData>
  <mergeCells count="3">
    <mergeCell ref="A1:L1"/>
    <mergeCell ref="F2:I2"/>
    <mergeCell ref="J2:L2"/>
  </mergeCells>
  <printOptions horizontalCentered="1"/>
  <pageMargins left="0.55118110236220497" right="0.22" top="0.59055118110236204" bottom="0.59055118110236204" header="0.31496062992126" footer="0.3149606299212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showGridLines="0" tabSelected="1" workbookViewId="0">
      <selection sqref="A1:L1"/>
    </sheetView>
  </sheetViews>
  <sheetFormatPr defaultRowHeight="12.75" x14ac:dyDescent="0.2"/>
  <cols>
    <col min="1" max="1" width="35.7109375" customWidth="1"/>
    <col min="2" max="2" width="3.42578125" bestFit="1" customWidth="1"/>
    <col min="3" max="12" width="9.7109375" customWidth="1"/>
  </cols>
  <sheetData>
    <row r="1" spans="1:12" ht="19.149999999999999" customHeight="1" x14ac:dyDescent="0.25">
      <c r="A1" s="146" t="s">
        <v>149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24.95" customHeight="1" x14ac:dyDescent="0.2">
      <c r="A2" s="11" t="s">
        <v>1</v>
      </c>
      <c r="B2" s="12" t="s">
        <v>2</v>
      </c>
      <c r="C2" s="13" t="s">
        <v>3</v>
      </c>
      <c r="D2" s="13" t="s">
        <v>4</v>
      </c>
      <c r="E2" s="15" t="s">
        <v>5</v>
      </c>
      <c r="F2" s="101" t="s">
        <v>6</v>
      </c>
      <c r="G2" s="102"/>
      <c r="H2" s="102"/>
      <c r="I2" s="102"/>
      <c r="J2" s="104" t="s">
        <v>7</v>
      </c>
      <c r="K2" s="105"/>
      <c r="L2" s="106"/>
    </row>
    <row r="3" spans="1:12" ht="24.95" customHeight="1" x14ac:dyDescent="0.2">
      <c r="A3" s="16" t="s">
        <v>8</v>
      </c>
      <c r="B3" s="145" t="s">
        <v>37</v>
      </c>
      <c r="C3" s="18" t="s">
        <v>10</v>
      </c>
      <c r="D3" s="18" t="s">
        <v>10</v>
      </c>
      <c r="E3" s="19" t="s">
        <v>10</v>
      </c>
      <c r="F3" s="20" t="s">
        <v>11</v>
      </c>
      <c r="G3" s="18" t="s">
        <v>12</v>
      </c>
      <c r="H3" s="19" t="s">
        <v>13</v>
      </c>
      <c r="I3" s="144" t="s">
        <v>14</v>
      </c>
      <c r="J3" s="20" t="s">
        <v>15</v>
      </c>
      <c r="K3" s="18" t="s">
        <v>16</v>
      </c>
      <c r="L3" s="19" t="s">
        <v>17</v>
      </c>
    </row>
    <row r="4" spans="1:12" ht="13.5" x14ac:dyDescent="0.25">
      <c r="A4" s="114" t="s">
        <v>148</v>
      </c>
      <c r="B4" s="143" t="s">
        <v>19</v>
      </c>
      <c r="C4" s="139"/>
      <c r="D4" s="139"/>
      <c r="E4" s="138"/>
      <c r="F4" s="142"/>
      <c r="G4" s="139"/>
      <c r="H4" s="138"/>
      <c r="I4" s="141"/>
      <c r="J4" s="140"/>
      <c r="K4" s="139"/>
      <c r="L4" s="138"/>
    </row>
    <row r="5" spans="1:12" ht="13.5" x14ac:dyDescent="0.25">
      <c r="A5" s="114" t="s">
        <v>131</v>
      </c>
      <c r="B5" s="30" t="s">
        <v>19</v>
      </c>
      <c r="C5" s="4"/>
      <c r="D5" s="4"/>
      <c r="E5" s="31"/>
      <c r="F5" s="112"/>
      <c r="G5" s="4"/>
      <c r="H5" s="31"/>
      <c r="I5" s="8"/>
      <c r="J5" s="6"/>
      <c r="K5" s="4"/>
      <c r="L5" s="31"/>
    </row>
    <row r="6" spans="1:12" ht="13.5" x14ac:dyDescent="0.25">
      <c r="A6" s="113" t="s">
        <v>20</v>
      </c>
      <c r="B6" s="30" t="s">
        <v>19</v>
      </c>
      <c r="C6" s="4">
        <v>57619379</v>
      </c>
      <c r="D6" s="4">
        <v>61396615</v>
      </c>
      <c r="E6" s="31">
        <v>64098667</v>
      </c>
      <c r="F6" s="112">
        <v>-75000</v>
      </c>
      <c r="G6" s="4">
        <v>94719579</v>
      </c>
      <c r="H6" s="31">
        <v>94719579</v>
      </c>
      <c r="I6" s="8">
        <v>352554201</v>
      </c>
      <c r="J6" s="6">
        <v>0</v>
      </c>
      <c r="K6" s="4">
        <v>41877566</v>
      </c>
      <c r="L6" s="31">
        <v>43720178</v>
      </c>
    </row>
    <row r="7" spans="1:12" ht="13.5" x14ac:dyDescent="0.25">
      <c r="A7" s="113" t="s">
        <v>147</v>
      </c>
      <c r="B7" s="30" t="s">
        <v>19</v>
      </c>
      <c r="C7" s="4">
        <v>3961416003</v>
      </c>
      <c r="D7" s="4">
        <v>5177881803</v>
      </c>
      <c r="E7" s="31">
        <v>6871128514</v>
      </c>
      <c r="F7" s="112">
        <v>24334998466</v>
      </c>
      <c r="G7" s="4">
        <v>39791562366</v>
      </c>
      <c r="H7" s="31">
        <v>39791562366</v>
      </c>
      <c r="I7" s="8">
        <v>12218444239</v>
      </c>
      <c r="J7" s="6">
        <v>45904487255</v>
      </c>
      <c r="K7" s="4">
        <v>49220417170</v>
      </c>
      <c r="L7" s="31">
        <v>51351878236</v>
      </c>
    </row>
    <row r="8" spans="1:12" ht="13.5" x14ac:dyDescent="0.25">
      <c r="A8" s="113" t="s">
        <v>34</v>
      </c>
      <c r="B8" s="30" t="s">
        <v>19</v>
      </c>
      <c r="C8" s="4">
        <v>522181593</v>
      </c>
      <c r="D8" s="4">
        <v>858469746</v>
      </c>
      <c r="E8" s="31">
        <v>1037416919</v>
      </c>
      <c r="F8" s="112">
        <v>335750717</v>
      </c>
      <c r="G8" s="4">
        <v>334083433</v>
      </c>
      <c r="H8" s="31">
        <v>334083433</v>
      </c>
      <c r="I8" s="8">
        <v>1128865869</v>
      </c>
      <c r="J8" s="6">
        <v>226092272</v>
      </c>
      <c r="K8" s="4">
        <v>242223813</v>
      </c>
      <c r="L8" s="31">
        <v>246834736</v>
      </c>
    </row>
    <row r="9" spans="1:12" ht="13.5" x14ac:dyDescent="0.25">
      <c r="A9" s="113" t="s">
        <v>146</v>
      </c>
      <c r="B9" s="30" t="s">
        <v>9</v>
      </c>
      <c r="C9" s="4">
        <v>347262108</v>
      </c>
      <c r="D9" s="4">
        <v>295168792</v>
      </c>
      <c r="E9" s="31">
        <v>325882771</v>
      </c>
      <c r="F9" s="112">
        <v>391754923</v>
      </c>
      <c r="G9" s="4">
        <v>443345448</v>
      </c>
      <c r="H9" s="31">
        <v>443345448</v>
      </c>
      <c r="I9" s="8">
        <v>371783777</v>
      </c>
      <c r="J9" s="6">
        <v>711642453</v>
      </c>
      <c r="K9" s="4">
        <v>839183486</v>
      </c>
      <c r="L9" s="31">
        <v>846885817</v>
      </c>
    </row>
    <row r="10" spans="1:12" ht="13.5" x14ac:dyDescent="0.25">
      <c r="A10" s="113" t="s">
        <v>145</v>
      </c>
      <c r="B10" s="30" t="s">
        <v>9</v>
      </c>
      <c r="C10" s="4">
        <v>162641039</v>
      </c>
      <c r="D10" s="4">
        <v>153978949</v>
      </c>
      <c r="E10" s="31">
        <v>261951531</v>
      </c>
      <c r="F10" s="112">
        <v>587061822</v>
      </c>
      <c r="G10" s="4">
        <v>589471693</v>
      </c>
      <c r="H10" s="31">
        <v>589471693</v>
      </c>
      <c r="I10" s="8">
        <v>692054866</v>
      </c>
      <c r="J10" s="6">
        <v>1292907155</v>
      </c>
      <c r="K10" s="4">
        <v>1283742240</v>
      </c>
      <c r="L10" s="31">
        <v>1271526197</v>
      </c>
    </row>
    <row r="11" spans="1:12" ht="13.5" x14ac:dyDescent="0.25">
      <c r="A11" s="113" t="s">
        <v>144</v>
      </c>
      <c r="B11" s="30" t="s">
        <v>19</v>
      </c>
      <c r="C11" s="4">
        <v>0</v>
      </c>
      <c r="D11" s="4">
        <v>0</v>
      </c>
      <c r="E11" s="31">
        <v>0</v>
      </c>
      <c r="F11" s="112">
        <v>0</v>
      </c>
      <c r="G11" s="4">
        <v>206096</v>
      </c>
      <c r="H11" s="31">
        <v>206096</v>
      </c>
      <c r="I11" s="8">
        <v>0</v>
      </c>
      <c r="J11" s="6">
        <v>191096</v>
      </c>
      <c r="K11" s="4">
        <v>204473</v>
      </c>
      <c r="L11" s="31">
        <v>218786</v>
      </c>
    </row>
    <row r="12" spans="1:12" ht="13.5" x14ac:dyDescent="0.25">
      <c r="A12" s="113" t="s">
        <v>143</v>
      </c>
      <c r="B12" s="30" t="s">
        <v>19</v>
      </c>
      <c r="C12" s="4">
        <v>0</v>
      </c>
      <c r="D12" s="4">
        <v>0</v>
      </c>
      <c r="E12" s="31">
        <v>0</v>
      </c>
      <c r="F12" s="112">
        <v>0</v>
      </c>
      <c r="G12" s="4">
        <v>0</v>
      </c>
      <c r="H12" s="31">
        <v>0</v>
      </c>
      <c r="I12" s="8">
        <v>0</v>
      </c>
      <c r="J12" s="6">
        <v>0</v>
      </c>
      <c r="K12" s="4">
        <v>0</v>
      </c>
      <c r="L12" s="31">
        <v>0</v>
      </c>
    </row>
    <row r="13" spans="1:12" ht="13.5" x14ac:dyDescent="0.25">
      <c r="A13" s="114" t="s">
        <v>127</v>
      </c>
      <c r="B13" s="30" t="s">
        <v>19</v>
      </c>
      <c r="C13" s="4"/>
      <c r="D13" s="4"/>
      <c r="E13" s="31"/>
      <c r="F13" s="112"/>
      <c r="G13" s="4"/>
      <c r="H13" s="31"/>
      <c r="I13" s="8"/>
      <c r="J13" s="6"/>
      <c r="K13" s="4"/>
      <c r="L13" s="31"/>
    </row>
    <row r="14" spans="1:12" ht="13.5" x14ac:dyDescent="0.25">
      <c r="A14" s="113" t="s">
        <v>142</v>
      </c>
      <c r="B14" s="30" t="s">
        <v>19</v>
      </c>
      <c r="C14" s="4">
        <v>0</v>
      </c>
      <c r="D14" s="4">
        <v>5054645525</v>
      </c>
      <c r="E14" s="31">
        <v>3445823989</v>
      </c>
      <c r="F14" s="112">
        <v>-16969813670</v>
      </c>
      <c r="G14" s="4">
        <v>-18727043242</v>
      </c>
      <c r="H14" s="31">
        <v>-18727043242</v>
      </c>
      <c r="I14" s="8">
        <v>-9314396410</v>
      </c>
      <c r="J14" s="6">
        <v>-57653825400</v>
      </c>
      <c r="K14" s="4">
        <v>-61890411068</v>
      </c>
      <c r="L14" s="31">
        <v>-66762389282</v>
      </c>
    </row>
    <row r="15" spans="1:12" ht="13.5" x14ac:dyDescent="0.25">
      <c r="A15" s="113" t="s">
        <v>44</v>
      </c>
      <c r="B15" s="30" t="s">
        <v>19</v>
      </c>
      <c r="C15" s="4">
        <v>0</v>
      </c>
      <c r="D15" s="4">
        <v>0</v>
      </c>
      <c r="E15" s="31">
        <v>0</v>
      </c>
      <c r="F15" s="112">
        <v>-47086844</v>
      </c>
      <c r="G15" s="4">
        <v>-35834933</v>
      </c>
      <c r="H15" s="31">
        <v>-35834933</v>
      </c>
      <c r="I15" s="8">
        <v>-2951441</v>
      </c>
      <c r="J15" s="6">
        <v>-258696248</v>
      </c>
      <c r="K15" s="4">
        <v>-287495693</v>
      </c>
      <c r="L15" s="31">
        <v>-304097306</v>
      </c>
    </row>
    <row r="16" spans="1:12" ht="13.5" x14ac:dyDescent="0.25">
      <c r="A16" s="113" t="s">
        <v>141</v>
      </c>
      <c r="B16" s="30" t="s">
        <v>9</v>
      </c>
      <c r="C16" s="4">
        <v>0</v>
      </c>
      <c r="D16" s="4">
        <v>0</v>
      </c>
      <c r="E16" s="31">
        <v>0</v>
      </c>
      <c r="F16" s="112">
        <v>0</v>
      </c>
      <c r="G16" s="4">
        <v>0</v>
      </c>
      <c r="H16" s="31">
        <v>0</v>
      </c>
      <c r="I16" s="8">
        <v>52558820</v>
      </c>
      <c r="J16" s="6">
        <v>3500004</v>
      </c>
      <c r="K16" s="4">
        <v>3647004</v>
      </c>
      <c r="L16" s="31">
        <v>3807468</v>
      </c>
    </row>
    <row r="17" spans="1:12" ht="13.5" x14ac:dyDescent="0.25">
      <c r="A17" s="129" t="s">
        <v>140</v>
      </c>
      <c r="B17" s="128" t="s">
        <v>19</v>
      </c>
      <c r="C17" s="124">
        <f>SUM(C6:C16)</f>
        <v>5051120122</v>
      </c>
      <c r="D17" s="124">
        <f>SUM(D6:D16)</f>
        <v>11601541430</v>
      </c>
      <c r="E17" s="123">
        <f>SUM(E6:E16)</f>
        <v>12006302391</v>
      </c>
      <c r="F17" s="127">
        <f>SUM(F6:F16)</f>
        <v>8632590414</v>
      </c>
      <c r="G17" s="124">
        <f>SUM(G6:G16)</f>
        <v>22490510440</v>
      </c>
      <c r="H17" s="126">
        <f>SUM(H6:H16)</f>
        <v>22490510440</v>
      </c>
      <c r="I17" s="127">
        <f>SUM(I6:I16)</f>
        <v>5498913921</v>
      </c>
      <c r="J17" s="125">
        <f>SUM(J6:J16)</f>
        <v>-9773701413</v>
      </c>
      <c r="K17" s="124">
        <f>SUM(K6:K16)</f>
        <v>-10546611009</v>
      </c>
      <c r="L17" s="123">
        <f>SUM(L6:L16)</f>
        <v>-13301615170</v>
      </c>
    </row>
    <row r="18" spans="1:12" ht="5.0999999999999996" customHeight="1" x14ac:dyDescent="0.25">
      <c r="A18" s="115" t="s">
        <v>37</v>
      </c>
      <c r="B18" s="30"/>
      <c r="C18" s="4"/>
      <c r="D18" s="4"/>
      <c r="E18" s="31"/>
      <c r="F18" s="112"/>
      <c r="G18" s="4"/>
      <c r="H18" s="31"/>
      <c r="I18" s="8"/>
      <c r="J18" s="6"/>
      <c r="K18" s="4"/>
      <c r="L18" s="31"/>
    </row>
    <row r="19" spans="1:12" ht="13.5" x14ac:dyDescent="0.25">
      <c r="A19" s="114" t="s">
        <v>139</v>
      </c>
      <c r="B19" s="30" t="s">
        <v>19</v>
      </c>
      <c r="C19" s="4"/>
      <c r="D19" s="4"/>
      <c r="E19" s="31"/>
      <c r="F19" s="112"/>
      <c r="G19" s="4"/>
      <c r="H19" s="31"/>
      <c r="I19" s="8"/>
      <c r="J19" s="6"/>
      <c r="K19" s="4"/>
      <c r="L19" s="31"/>
    </row>
    <row r="20" spans="1:12" ht="13.5" x14ac:dyDescent="0.25">
      <c r="A20" s="114" t="s">
        <v>131</v>
      </c>
      <c r="B20" s="30" t="s">
        <v>19</v>
      </c>
      <c r="C20" s="149"/>
      <c r="D20" s="149"/>
      <c r="E20" s="148"/>
      <c r="F20" s="152"/>
      <c r="G20" s="149"/>
      <c r="H20" s="148"/>
      <c r="I20" s="151"/>
      <c r="J20" s="150"/>
      <c r="K20" s="149"/>
      <c r="L20" s="148"/>
    </row>
    <row r="21" spans="1:12" ht="13.5" x14ac:dyDescent="0.25">
      <c r="A21" s="113" t="s">
        <v>138</v>
      </c>
      <c r="B21" s="30" t="s">
        <v>19</v>
      </c>
      <c r="C21" s="4">
        <v>0</v>
      </c>
      <c r="D21" s="4">
        <v>0</v>
      </c>
      <c r="E21" s="31">
        <v>0</v>
      </c>
      <c r="F21" s="137">
        <v>316341</v>
      </c>
      <c r="G21" s="64">
        <v>316341</v>
      </c>
      <c r="H21" s="135">
        <v>316341</v>
      </c>
      <c r="I21" s="8">
        <v>0</v>
      </c>
      <c r="J21" s="136">
        <v>0</v>
      </c>
      <c r="K21" s="64">
        <v>0</v>
      </c>
      <c r="L21" s="135">
        <v>-1000000</v>
      </c>
    </row>
    <row r="22" spans="1:12" ht="13.5" x14ac:dyDescent="0.25">
      <c r="A22" s="113" t="s">
        <v>137</v>
      </c>
      <c r="B22" s="30" t="s">
        <v>19</v>
      </c>
      <c r="C22" s="4">
        <v>0</v>
      </c>
      <c r="D22" s="64">
        <v>0</v>
      </c>
      <c r="E22" s="135">
        <v>0</v>
      </c>
      <c r="F22" s="112">
        <v>0</v>
      </c>
      <c r="G22" s="4">
        <v>0</v>
      </c>
      <c r="H22" s="31">
        <v>0</v>
      </c>
      <c r="I22" s="8">
        <v>0</v>
      </c>
      <c r="J22" s="6">
        <v>0</v>
      </c>
      <c r="K22" s="4">
        <v>0</v>
      </c>
      <c r="L22" s="31">
        <v>0</v>
      </c>
    </row>
    <row r="23" spans="1:12" ht="13.5" x14ac:dyDescent="0.25">
      <c r="A23" s="113" t="s">
        <v>136</v>
      </c>
      <c r="B23" s="30" t="s">
        <v>19</v>
      </c>
      <c r="C23" s="64">
        <v>-59287862</v>
      </c>
      <c r="D23" s="4">
        <v>700397</v>
      </c>
      <c r="E23" s="31">
        <v>0</v>
      </c>
      <c r="F23" s="137">
        <v>225238783</v>
      </c>
      <c r="G23" s="64">
        <v>-311161469</v>
      </c>
      <c r="H23" s="135">
        <v>-311161469</v>
      </c>
      <c r="I23" s="8">
        <v>0</v>
      </c>
      <c r="J23" s="136">
        <v>261852</v>
      </c>
      <c r="K23" s="64">
        <v>1150644</v>
      </c>
      <c r="L23" s="135">
        <v>-2142981</v>
      </c>
    </row>
    <row r="24" spans="1:12" ht="13.5" x14ac:dyDescent="0.25">
      <c r="A24" s="113" t="s">
        <v>135</v>
      </c>
      <c r="B24" s="30" t="s">
        <v>19</v>
      </c>
      <c r="C24" s="4">
        <v>-773865</v>
      </c>
      <c r="D24" s="4">
        <v>0</v>
      </c>
      <c r="E24" s="31">
        <v>-690769</v>
      </c>
      <c r="F24" s="112">
        <v>-12824421</v>
      </c>
      <c r="G24" s="4">
        <v>8506278</v>
      </c>
      <c r="H24" s="31">
        <v>8506278</v>
      </c>
      <c r="I24" s="8">
        <v>0</v>
      </c>
      <c r="J24" s="6">
        <v>-8655641</v>
      </c>
      <c r="K24" s="4">
        <v>-1814000</v>
      </c>
      <c r="L24" s="31">
        <v>-750000</v>
      </c>
    </row>
    <row r="25" spans="1:12" ht="13.5" x14ac:dyDescent="0.25">
      <c r="A25" s="114" t="s">
        <v>127</v>
      </c>
      <c r="B25" s="30" t="s">
        <v>19</v>
      </c>
      <c r="C25" s="4"/>
      <c r="D25" s="4"/>
      <c r="E25" s="31"/>
      <c r="F25" s="112"/>
      <c r="G25" s="4"/>
      <c r="H25" s="31"/>
      <c r="I25" s="8"/>
      <c r="J25" s="6"/>
      <c r="K25" s="4"/>
      <c r="L25" s="31"/>
    </row>
    <row r="26" spans="1:12" ht="13.5" x14ac:dyDescent="0.25">
      <c r="A26" s="113" t="s">
        <v>134</v>
      </c>
      <c r="B26" s="30" t="s">
        <v>19</v>
      </c>
      <c r="C26" s="4">
        <v>-351334435</v>
      </c>
      <c r="D26" s="4">
        <v>-345791349</v>
      </c>
      <c r="E26" s="31">
        <v>-572500771</v>
      </c>
      <c r="F26" s="112">
        <v>-1742051918</v>
      </c>
      <c r="G26" s="4">
        <v>-1791921569</v>
      </c>
      <c r="H26" s="31">
        <v>-1791921569</v>
      </c>
      <c r="I26" s="8">
        <v>-1209501556</v>
      </c>
      <c r="J26" s="6">
        <v>-2274811720</v>
      </c>
      <c r="K26" s="4">
        <v>-2084421738</v>
      </c>
      <c r="L26" s="31">
        <v>-2170019087</v>
      </c>
    </row>
    <row r="27" spans="1:12" ht="13.5" x14ac:dyDescent="0.25">
      <c r="A27" s="129" t="s">
        <v>133</v>
      </c>
      <c r="B27" s="128" t="s">
        <v>19</v>
      </c>
      <c r="C27" s="124">
        <f>SUM(C21:C26)</f>
        <v>-411396162</v>
      </c>
      <c r="D27" s="124">
        <f>SUM(D21:D26)</f>
        <v>-345090952</v>
      </c>
      <c r="E27" s="123">
        <f>SUM(E21:E26)</f>
        <v>-573191540</v>
      </c>
      <c r="F27" s="127">
        <f>SUM(F21:F26)</f>
        <v>-1529321215</v>
      </c>
      <c r="G27" s="124">
        <f>SUM(G21:G26)</f>
        <v>-2094260419</v>
      </c>
      <c r="H27" s="123">
        <f>SUM(H21:H26)</f>
        <v>-2094260419</v>
      </c>
      <c r="I27" s="126">
        <f>SUM(I21:I26)</f>
        <v>-1209501556</v>
      </c>
      <c r="J27" s="125">
        <f>SUM(J21:J26)</f>
        <v>-2283205509</v>
      </c>
      <c r="K27" s="124">
        <f>SUM(K21:K26)</f>
        <v>-2085085094</v>
      </c>
      <c r="L27" s="123">
        <f>SUM(L21:L26)</f>
        <v>-2173912068</v>
      </c>
    </row>
    <row r="28" spans="1:12" ht="5.0999999999999996" customHeight="1" x14ac:dyDescent="0.25">
      <c r="A28" s="115" t="s">
        <v>37</v>
      </c>
      <c r="B28" s="30"/>
      <c r="C28" s="4"/>
      <c r="D28" s="4"/>
      <c r="E28" s="31"/>
      <c r="F28" s="112"/>
      <c r="G28" s="4"/>
      <c r="H28" s="31"/>
      <c r="I28" s="8"/>
      <c r="J28" s="6"/>
      <c r="K28" s="4"/>
      <c r="L28" s="31"/>
    </row>
    <row r="29" spans="1:12" ht="13.5" x14ac:dyDescent="0.25">
      <c r="A29" s="114" t="s">
        <v>132</v>
      </c>
      <c r="B29" s="30" t="s">
        <v>19</v>
      </c>
      <c r="C29" s="4"/>
      <c r="D29" s="4"/>
      <c r="E29" s="31"/>
      <c r="F29" s="112"/>
      <c r="G29" s="4"/>
      <c r="H29" s="31"/>
      <c r="I29" s="8"/>
      <c r="J29" s="6"/>
      <c r="K29" s="4"/>
      <c r="L29" s="31"/>
    </row>
    <row r="30" spans="1:12" ht="13.5" x14ac:dyDescent="0.25">
      <c r="A30" s="114" t="s">
        <v>131</v>
      </c>
      <c r="B30" s="30" t="s">
        <v>19</v>
      </c>
      <c r="C30" s="4"/>
      <c r="D30" s="4"/>
      <c r="E30" s="31"/>
      <c r="F30" s="112"/>
      <c r="G30" s="4"/>
      <c r="H30" s="31"/>
      <c r="I30" s="8"/>
      <c r="J30" s="6"/>
      <c r="K30" s="4"/>
      <c r="L30" s="31"/>
    </row>
    <row r="31" spans="1:12" ht="13.5" x14ac:dyDescent="0.25">
      <c r="A31" s="113" t="s">
        <v>130</v>
      </c>
      <c r="B31" s="30" t="s">
        <v>19</v>
      </c>
      <c r="C31" s="4">
        <v>0</v>
      </c>
      <c r="D31" s="4">
        <v>0</v>
      </c>
      <c r="E31" s="31">
        <v>0</v>
      </c>
      <c r="F31" s="112">
        <v>0</v>
      </c>
      <c r="G31" s="4">
        <v>0</v>
      </c>
      <c r="H31" s="31">
        <v>0</v>
      </c>
      <c r="I31" s="8">
        <v>0</v>
      </c>
      <c r="J31" s="6">
        <v>0</v>
      </c>
      <c r="K31" s="4">
        <v>0</v>
      </c>
      <c r="L31" s="31">
        <v>0</v>
      </c>
    </row>
    <row r="32" spans="1:12" ht="13.5" x14ac:dyDescent="0.25">
      <c r="A32" s="113" t="s">
        <v>129</v>
      </c>
      <c r="B32" s="30" t="s">
        <v>19</v>
      </c>
      <c r="C32" s="4">
        <v>0</v>
      </c>
      <c r="D32" s="4">
        <v>0</v>
      </c>
      <c r="E32" s="31">
        <v>20000000</v>
      </c>
      <c r="F32" s="112">
        <v>-3668012</v>
      </c>
      <c r="G32" s="4">
        <v>-17434367</v>
      </c>
      <c r="H32" s="31">
        <v>-17434367</v>
      </c>
      <c r="I32" s="8">
        <v>0</v>
      </c>
      <c r="J32" s="6">
        <v>26426000</v>
      </c>
      <c r="K32" s="4">
        <v>23906000</v>
      </c>
      <c r="L32" s="31">
        <v>36352000</v>
      </c>
    </row>
    <row r="33" spans="1:12" ht="13.5" x14ac:dyDescent="0.25">
      <c r="A33" s="113" t="s">
        <v>128</v>
      </c>
      <c r="B33" s="30" t="s">
        <v>19</v>
      </c>
      <c r="C33" s="4">
        <v>2068771728</v>
      </c>
      <c r="D33" s="4">
        <v>-337382620</v>
      </c>
      <c r="E33" s="31">
        <v>9330770</v>
      </c>
      <c r="F33" s="112">
        <v>1062416395</v>
      </c>
      <c r="G33" s="64">
        <v>86508124</v>
      </c>
      <c r="H33" s="135">
        <v>86508124</v>
      </c>
      <c r="I33" s="76">
        <v>-7624065</v>
      </c>
      <c r="J33" s="6">
        <v>-35453996</v>
      </c>
      <c r="K33" s="4">
        <v>60749753</v>
      </c>
      <c r="L33" s="31">
        <v>192716189</v>
      </c>
    </row>
    <row r="34" spans="1:12" ht="13.5" x14ac:dyDescent="0.25">
      <c r="A34" s="114" t="s">
        <v>127</v>
      </c>
      <c r="B34" s="30" t="s">
        <v>19</v>
      </c>
      <c r="C34" s="4"/>
      <c r="D34" s="4"/>
      <c r="E34" s="31"/>
      <c r="F34" s="112"/>
      <c r="G34" s="4"/>
      <c r="H34" s="31"/>
      <c r="I34" s="8"/>
      <c r="J34" s="6"/>
      <c r="K34" s="4"/>
      <c r="L34" s="31"/>
    </row>
    <row r="35" spans="1:12" ht="13.5" x14ac:dyDescent="0.25">
      <c r="A35" s="113" t="s">
        <v>126</v>
      </c>
      <c r="B35" s="30" t="s">
        <v>19</v>
      </c>
      <c r="C35" s="4">
        <v>0</v>
      </c>
      <c r="D35" s="4">
        <v>0</v>
      </c>
      <c r="E35" s="31">
        <v>0</v>
      </c>
      <c r="F35" s="112">
        <v>600424</v>
      </c>
      <c r="G35" s="4">
        <v>-1370942</v>
      </c>
      <c r="H35" s="31">
        <v>-1370942</v>
      </c>
      <c r="I35" s="8">
        <v>-2037497</v>
      </c>
      <c r="J35" s="6">
        <v>-7997556</v>
      </c>
      <c r="K35" s="4">
        <v>-8315308</v>
      </c>
      <c r="L35" s="31">
        <v>-11638546</v>
      </c>
    </row>
    <row r="36" spans="1:12" ht="13.5" x14ac:dyDescent="0.25">
      <c r="A36" s="129" t="s">
        <v>125</v>
      </c>
      <c r="B36" s="128" t="s">
        <v>19</v>
      </c>
      <c r="C36" s="124">
        <f>SUM(C31:C35)</f>
        <v>2068771728</v>
      </c>
      <c r="D36" s="124">
        <f>SUM(D31:D35)</f>
        <v>-337382620</v>
      </c>
      <c r="E36" s="123">
        <f>SUM(E31:E35)</f>
        <v>29330770</v>
      </c>
      <c r="F36" s="127">
        <f>SUM(F31:F35)</f>
        <v>1059348807</v>
      </c>
      <c r="G36" s="124">
        <f>SUM(G31:G35)</f>
        <v>67702815</v>
      </c>
      <c r="H36" s="123">
        <f>SUM(H31:H35)</f>
        <v>67702815</v>
      </c>
      <c r="I36" s="126">
        <f>SUM(I31:I35)</f>
        <v>-9661562</v>
      </c>
      <c r="J36" s="125">
        <f>SUM(J31:J35)</f>
        <v>-17025552</v>
      </c>
      <c r="K36" s="124">
        <f>SUM(K31:K35)</f>
        <v>76340445</v>
      </c>
      <c r="L36" s="123">
        <f>SUM(L31:L35)</f>
        <v>217429643</v>
      </c>
    </row>
    <row r="37" spans="1:12" ht="5.0999999999999996" customHeight="1" x14ac:dyDescent="0.25">
      <c r="A37" s="115" t="s">
        <v>37</v>
      </c>
      <c r="B37" s="30"/>
      <c r="C37" s="4"/>
      <c r="D37" s="4"/>
      <c r="E37" s="31"/>
      <c r="F37" s="112"/>
      <c r="G37" s="4"/>
      <c r="H37" s="31"/>
      <c r="I37" s="8"/>
      <c r="J37" s="6"/>
      <c r="K37" s="4"/>
      <c r="L37" s="31"/>
    </row>
    <row r="38" spans="1:12" ht="13.5" x14ac:dyDescent="0.25">
      <c r="A38" s="114" t="s">
        <v>124</v>
      </c>
      <c r="B38" s="30" t="s">
        <v>19</v>
      </c>
      <c r="C38" s="149">
        <f>+C17+C27+C36</f>
        <v>6708495688</v>
      </c>
      <c r="D38" s="149">
        <f>+D17+D27+D36</f>
        <v>10919067858</v>
      </c>
      <c r="E38" s="148">
        <f>+E17+E27+E36</f>
        <v>11462441621</v>
      </c>
      <c r="F38" s="152">
        <f>+F17+F27+F36</f>
        <v>8162618006</v>
      </c>
      <c r="G38" s="149">
        <f>+G17+G27+G36</f>
        <v>20463952836</v>
      </c>
      <c r="H38" s="148">
        <f>+H17+H27+H36</f>
        <v>20463952836</v>
      </c>
      <c r="I38" s="151">
        <f>+I17+I27+I36</f>
        <v>4279750803</v>
      </c>
      <c r="J38" s="150">
        <f>+J17+J27+J36</f>
        <v>-12073932474</v>
      </c>
      <c r="K38" s="149">
        <f>+K17+K27+K36</f>
        <v>-12555355658</v>
      </c>
      <c r="L38" s="148">
        <f>+L17+L27+L36</f>
        <v>-15258097595</v>
      </c>
    </row>
    <row r="39" spans="1:12" ht="13.5" x14ac:dyDescent="0.25">
      <c r="A39" s="113" t="s">
        <v>123</v>
      </c>
      <c r="B39" s="30" t="s">
        <v>21</v>
      </c>
      <c r="C39" s="149">
        <v>211427942</v>
      </c>
      <c r="D39" s="149">
        <v>82697902</v>
      </c>
      <c r="E39" s="148">
        <v>259656663</v>
      </c>
      <c r="F39" s="152">
        <v>304670029</v>
      </c>
      <c r="G39" s="149">
        <v>37673781</v>
      </c>
      <c r="H39" s="148">
        <v>37673781</v>
      </c>
      <c r="I39" s="151">
        <v>924926349</v>
      </c>
      <c r="J39" s="150">
        <v>384059798</v>
      </c>
      <c r="K39" s="149">
        <v>-1656235067</v>
      </c>
      <c r="L39" s="148">
        <v>-3626290381</v>
      </c>
    </row>
    <row r="40" spans="1:12" ht="13.5" x14ac:dyDescent="0.25">
      <c r="A40" s="147" t="s">
        <v>122</v>
      </c>
      <c r="B40" s="121" t="s">
        <v>21</v>
      </c>
      <c r="C40" s="117">
        <f>+C38+C39</f>
        <v>6919923630</v>
      </c>
      <c r="D40" s="117">
        <f>+D38+D39</f>
        <v>11001765760</v>
      </c>
      <c r="E40" s="116">
        <f>+E38+E39</f>
        <v>11722098284</v>
      </c>
      <c r="F40" s="120">
        <f>+F38+F39</f>
        <v>8467288035</v>
      </c>
      <c r="G40" s="117">
        <f>+G38+G39</f>
        <v>20501626617</v>
      </c>
      <c r="H40" s="116">
        <f>+H38+H39</f>
        <v>20501626617</v>
      </c>
      <c r="I40" s="119">
        <v>5963553658</v>
      </c>
      <c r="J40" s="118">
        <f>+J38+J39</f>
        <v>-11689872676</v>
      </c>
      <c r="K40" s="117">
        <f>+K38+K39</f>
        <v>-14211590725</v>
      </c>
      <c r="L40" s="116">
        <f>+L38+L39</f>
        <v>-18884387976</v>
      </c>
    </row>
    <row r="41" spans="1:12" ht="13.5" x14ac:dyDescent="0.25">
      <c r="A41" s="97" t="s">
        <v>66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3.5" x14ac:dyDescent="0.25">
      <c r="A42" s="97" t="s">
        <v>121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3.5" x14ac:dyDescent="0.25">
      <c r="A43" s="97" t="s">
        <v>120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</row>
  </sheetData>
  <mergeCells count="3">
    <mergeCell ref="A1:L1"/>
    <mergeCell ref="F2:I2"/>
    <mergeCell ref="J2:L2"/>
  </mergeCells>
  <printOptions horizontalCentered="1"/>
  <pageMargins left="0.55118110236220497" right="0.22" top="0.59055118110236204" bottom="0.59055118110236204" header="0.31496062992126" footer="0.31496062992126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81FED1644B04C80FCA172105A8CE4" ma:contentTypeVersion="" ma:contentTypeDescription="Create a new document." ma:contentTypeScope="" ma:versionID="14bcdabbbefb7e292ad640f7610feb5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94BB2B0-F4F9-4CF7-8FE2-F18C8288C15C}"/>
</file>

<file path=customXml/itemProps2.xml><?xml version="1.0" encoding="utf-8"?>
<ds:datastoreItem xmlns:ds="http://schemas.openxmlformats.org/officeDocument/2006/customXml" ds:itemID="{8C1BC09B-2809-4C26-B6C6-1117D39EAEAA}"/>
</file>

<file path=customXml/itemProps3.xml><?xml version="1.0" encoding="utf-8"?>
<ds:datastoreItem xmlns:ds="http://schemas.openxmlformats.org/officeDocument/2006/customXml" ds:itemID="{94F050F4-C8D1-47E1-987A-8A584FD5F6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Energy Sources Fin Performance</vt:lpstr>
      <vt:lpstr>Energy Sources Fin Position</vt:lpstr>
      <vt:lpstr>Energy Sources Cash Flow</vt:lpstr>
      <vt:lpstr>'Energy Sources Cash Flow'!Print_Area</vt:lpstr>
      <vt:lpstr>'Energy Sources Fin Performance'!Print_Area</vt:lpstr>
      <vt:lpstr>'Energy Sources Fin Position'!Print_Area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Sephiri Tlhomeli</dc:creator>
  <cp:lastModifiedBy>Sephiri Tlhomeli</cp:lastModifiedBy>
  <dcterms:created xsi:type="dcterms:W3CDTF">2021-12-10T05:50:26Z</dcterms:created>
  <dcterms:modified xsi:type="dcterms:W3CDTF">2021-12-10T05:57:25Z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0x010100A3B81FED1644B04C80FCA172105A8CE4</vt:lpwstr>
  </property>
</Properties>
</file>